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 tabRatio="902" activeTab="5"/>
  </bookViews>
  <sheets>
    <sheet name="Záradék" sheetId="23" r:id="rId1"/>
    <sheet name="Összesítő" sheetId="22" r:id="rId2"/>
    <sheet name="Felvonulási létesítmények" sheetId="21" r:id="rId3"/>
    <sheet name="Bontás" sheetId="25" r:id="rId4"/>
    <sheet name="Zsaluzás és állványozás" sheetId="20" r:id="rId5"/>
    <sheet name="Irtás, föld- és sziklamunka" sheetId="19" r:id="rId6"/>
    <sheet name="Síkalapozás" sheetId="18" r:id="rId7"/>
    <sheet name="Helyszíni beton és vasbeton mun" sheetId="16" r:id="rId8"/>
    <sheet name="Előregyártott épületszerkezeti " sheetId="15" r:id="rId9"/>
    <sheet name="Falazás és egyéb kőműves munkák" sheetId="14" r:id="rId10"/>
    <sheet name="Vakolás és rabicolás" sheetId="12" r:id="rId11"/>
    <sheet name="Szárazépítés" sheetId="11" r:id="rId12"/>
    <sheet name="Aljzatkészítés, hideg- és meleg" sheetId="10" r:id="rId13"/>
    <sheet name="Bádogozás" sheetId="9" r:id="rId14"/>
    <sheet name="Asztalosszerkezetek elhelyezése" sheetId="8" r:id="rId15"/>
    <sheet name="Tetőfedés" sheetId="24" r:id="rId16"/>
    <sheet name="Felületképzés (festés, mázolás," sheetId="6" r:id="rId17"/>
    <sheet name="Szigetelés" sheetId="5" r:id="rId18"/>
    <sheet name="Épületvillamos" sheetId="2" r:id="rId19"/>
    <sheet name="Épületgépészet" sheetId="3" r:id="rId20"/>
  </sheets>
  <definedNames>
    <definedName name="_xlnm.Print_Area" localSheetId="1">Összesítő!$A$1:$C$32</definedName>
  </definedNames>
  <calcPr calcId="125725" fullPrecision="0"/>
</workbook>
</file>

<file path=xl/calcChain.xml><?xml version="1.0" encoding="utf-8"?>
<calcChain xmlns="http://schemas.openxmlformats.org/spreadsheetml/2006/main">
  <c r="H2" i="3"/>
  <c r="H2" i="25" l="1"/>
  <c r="H3" s="1"/>
  <c r="C10" i="22" s="1"/>
  <c r="G2" i="25"/>
  <c r="G3" s="1"/>
  <c r="B10" i="22" s="1"/>
  <c r="H3" i="24"/>
  <c r="C22" i="22" s="1"/>
  <c r="G3" i="24"/>
  <c r="B22" i="22" s="1"/>
  <c r="G2" i="3" l="1"/>
  <c r="G4" i="11"/>
  <c r="B18" i="22" s="1"/>
  <c r="H3" i="15"/>
  <c r="C15" i="22" s="1"/>
  <c r="G3" i="15"/>
  <c r="B15" i="22" s="1"/>
  <c r="H12" i="21"/>
  <c r="G12"/>
  <c r="G15" i="8" l="1"/>
  <c r="H15"/>
  <c r="C21" i="22" s="1"/>
  <c r="G3" i="3"/>
  <c r="B26" i="22"/>
  <c r="H3" i="3"/>
  <c r="C26" i="22"/>
  <c r="H3" i="2"/>
  <c r="C25" i="22"/>
  <c r="G3" i="2"/>
  <c r="B25" i="22"/>
  <c r="G5" i="18"/>
  <c r="B13" i="22" s="1"/>
  <c r="H5" i="18"/>
  <c r="C13" i="22" s="1"/>
  <c r="H11" i="16"/>
  <c r="C14" i="22" s="1"/>
  <c r="G11" i="10"/>
  <c r="B19" i="22" s="1"/>
  <c r="G7" i="20"/>
  <c r="B11" i="22" s="1"/>
  <c r="H7" i="20"/>
  <c r="C11" i="22" s="1"/>
  <c r="G13" i="19"/>
  <c r="B12" i="22" s="1"/>
  <c r="H13" i="19"/>
  <c r="C12" i="22" s="1"/>
  <c r="G11" i="16"/>
  <c r="B14" i="22" s="1"/>
  <c r="G5" i="14"/>
  <c r="B16" i="22" s="1"/>
  <c r="H5" i="14"/>
  <c r="C16" i="22" s="1"/>
  <c r="H11" i="12"/>
  <c r="C17" i="22" s="1"/>
  <c r="G11" i="12"/>
  <c r="B17" i="22" s="1"/>
  <c r="H4" i="11"/>
  <c r="C18" i="22" s="1"/>
  <c r="H11" i="10"/>
  <c r="C19" i="22" s="1"/>
  <c r="G9" i="9"/>
  <c r="B20" i="22" s="1"/>
  <c r="H9" i="9"/>
  <c r="C20" i="22" s="1"/>
  <c r="H5" i="6"/>
  <c r="C23" i="22" s="1"/>
  <c r="G5" i="6"/>
  <c r="B23" i="22" s="1"/>
  <c r="H15" i="5"/>
  <c r="C24" i="22" s="1"/>
  <c r="G15" i="5"/>
  <c r="B24" i="22" s="1"/>
  <c r="H13" i="21"/>
  <c r="C9" i="22" s="1"/>
  <c r="G13" i="21"/>
  <c r="B9" i="22" s="1"/>
  <c r="D15" i="23" l="1"/>
  <c r="D16" s="1"/>
  <c r="C27" i="22"/>
  <c r="B21"/>
  <c r="B27" s="1"/>
  <c r="C15" i="23" l="1"/>
  <c r="C16" s="1"/>
  <c r="C17" s="1"/>
  <c r="C18" s="1"/>
  <c r="C19" s="1"/>
</calcChain>
</file>

<file path=xl/sharedStrings.xml><?xml version="1.0" encoding="utf-8"?>
<sst xmlns="http://schemas.openxmlformats.org/spreadsheetml/2006/main" count="342" uniqueCount="120">
  <si>
    <t>Munkanem megnevezése</t>
  </si>
  <si>
    <t>Anyag összege</t>
  </si>
  <si>
    <t>Díj összege</t>
  </si>
  <si>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</si>
  <si>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</si>
  <si>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</si>
  <si>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</si>
  <si>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</si>
  <si>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</si>
  <si>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</si>
  <si>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</si>
  <si>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 xml:space="preserve">db     </t>
  </si>
  <si>
    <t>Mobil w.c. bérleti díj elszámolása, szállítással, heti karbantartással Mobil W.C. bérleti díj/hó</t>
  </si>
  <si>
    <t>Konténer bérleti díj elszámolása, raktár konténer, 10,00 m² alapterületig Raktár konténer, 10,00 m²-ig, bérleti díj/hó</t>
  </si>
  <si>
    <t>Konténer bérleti díj elszámolása, iroda konténer 10,00 m² alapterületig Iroda konténer, 10,00 m²-ig, bérleti díj/hó</t>
  </si>
  <si>
    <t xml:space="preserve">klt    </t>
  </si>
  <si>
    <t>Ideiglenes vízhálózat kiépítése, vízfogyasztás az építkezés ideje alatt.</t>
  </si>
  <si>
    <t>Ideiglenes elektromos hálózat kiépítése, áramfogyasztás az építkezés ideje alatt.</t>
  </si>
  <si>
    <t>Őrzés-védelem</t>
  </si>
  <si>
    <t>Munkanem összesen:</t>
  </si>
  <si>
    <t>Felvonulási létesítmények</t>
  </si>
  <si>
    <t xml:space="preserve">m2     </t>
  </si>
  <si>
    <t>Kétoldali falzsaluzás függőleges vagy ferde sík felülettel, fa zsaluzattal, 3 m magasságig</t>
  </si>
  <si>
    <t>Oszlopzsaluzás, állandó keresztmetszetű, négyszögű, szerelt táblás zsaluzattal, kézzel mozgatva, kitámasztással, 3 m magasságig, 60 cm oldalméretig</t>
  </si>
  <si>
    <t>Homlokzati csőállvány állítása állványcsőből mint munkaállvány, szintenkénti pallóterítéssel, korláttal, lábdeszkával, kétlábas, 0,60-0,90 m padlószélességgel, munkapadló távolság 2,00 m.</t>
  </si>
  <si>
    <t>Zsaluzás és állványozás</t>
  </si>
  <si>
    <t xml:space="preserve">m3     </t>
  </si>
  <si>
    <t>Humuszos termőréteg, termőföld leszedése, terítése gépi erővel, 18%-os terephajlásig, bármilyen talajban, szállítással, 200,1-400,0 m között</t>
  </si>
  <si>
    <t>Munkaárok földkiemelése közmű nélküli területen, gépi erővel, kiegészítő kézi munkával, bármely konzisztenciájú, I-IV. oszt. talajban, dúcolás nélkül, 3,0 m² szelvényig</t>
  </si>
  <si>
    <t>Tükörkészítés tömörítés nélkül, sík felületen gépi erővel, kiegészítő kézi munkával talajosztály: I-IV.</t>
  </si>
  <si>
    <t>Feltöltések alap- és lábazati falak közé és alagsori vagy alá nem pincézett földszinti padozatok alá, az anyag szétterítésével, mozgatásával, kézi döngöléssel, osztályozatlan kavicsból Nyers homokos kavics, NHK 0/63 Q-TT, Nyékládháza</t>
  </si>
  <si>
    <t>Építési törmelék konténeres elszállítása, lerakása, lerakóhelyi díjjal, 5,0 m³-es konténerbe</t>
  </si>
  <si>
    <t>Munkahelyi depóniából építési törmelék konténerbe rakása,  kézi erővel, önálló munka esetén elszámolva, konténer szállítás nélkül</t>
  </si>
  <si>
    <t>Irtás, föld- és sziklamunka</t>
  </si>
  <si>
    <t>Vasbeton sávalap készítése C 12/15-24-F2  minőségű betonból.</t>
  </si>
  <si>
    <t>Síkalapozás</t>
  </si>
  <si>
    <t xml:space="preserve">t      </t>
  </si>
  <si>
    <t>Betonacél helyszíni szerelése  függőleges vagy vízszintes tartószerkezetbe, 8-20 mm átmérő között</t>
  </si>
  <si>
    <t>Oszlop, pillér készítése, vasbetonból, vibrálással, gépi keveréssel, konténeres - darus technológiával C 20/25-24-F2</t>
  </si>
  <si>
    <t>Vasbeton gerenda készítése,  darus-konténeres technológiával, vibrátoros tömörítéssel, C 20/25-24-F2</t>
  </si>
  <si>
    <t>Helyszíni beton és vasbeton munkák</t>
  </si>
  <si>
    <t>Előregyártott épületszerkezeti elem elhelyezése és szerelése</t>
  </si>
  <si>
    <t>Teherhordó és kitöltő falazat készítése, égetett agyag-kerámia termékekből, nútféderes elemekből, 300 mm falvastagságban, falazó, cementes mészhabarcsba falazva POROTHERM 30 HS nútféderes kézi falazóblokk.</t>
  </si>
  <si>
    <t>Falazás és egyéb kőműves munkák</t>
  </si>
  <si>
    <t>Vékonyvakolat alapozók felhordása, kézi erővel</t>
  </si>
  <si>
    <t>Oldalfalvakolat készítése, kézi felhordással, zsákos kiszerelésű szárazhabarcsból, sima, normál mész-cement vakolat, 1 cm vastagságban LB-Knauf PRÉMIUM kézi alapvakolat, Cikkszám: 215011</t>
  </si>
  <si>
    <t>Vékonyvakolatok, színvakolatok felhordása alapozott, előkészített felületre, egy rétegben, nemesvakolat</t>
  </si>
  <si>
    <t>Lábazati vakolatok; díszítő és lábazati műgyantás kötőanyagú vakolatréteg felhordása, kézi erővel, vödrös kiszerelésű anyagból lábazati nemesvakolat</t>
  </si>
  <si>
    <t>Vakolás és rabicolás</t>
  </si>
  <si>
    <t>Szárazépítés</t>
  </si>
  <si>
    <t>Padlóburkolat hordozószerkezetének felületelőkészítése beltérben, beton alapfelületen simító felületkiegyenlítés készítése 5 mm átlagos rétegvastagságban LB-Knauf NIVOPLUS/Padlókiegyenlítő 3-15 mm, Csz: 618001</t>
  </si>
  <si>
    <t>Fal-, pillér-, oszlopburkolat készítése beltérben,csempével, Gres ragasztó, flex fugázó.</t>
  </si>
  <si>
    <t>Padlóburkolat készítése, beltérben, kerámiával, Gres ragasztó, flex fugázó.</t>
  </si>
  <si>
    <t>Padlóburkolat készítése, kültérben, hőterhelt felületen, gres, kőporcelán lappal, Flex ragasztó, flex fugázó.</t>
  </si>
  <si>
    <t xml:space="preserve">m      </t>
  </si>
  <si>
    <t>Lábazatburkolat készítése, beltérben, kerámiával, egyenes, egysoros kivitelben, 10 cm magasságig, Gres ragasztó, flex fugázó</t>
  </si>
  <si>
    <t>Aljzatkészítés, hideg- és melegburkolatok készítése</t>
  </si>
  <si>
    <t>Bádogozás</t>
  </si>
  <si>
    <t>Asztalosszerkezetek elhelyezése</t>
  </si>
  <si>
    <t>Belső festéseknél felület előkészítése, részmunkák; glettelés, műanyag kötőanyagú glettel (simítótapasszal), vakolt felületen, bármilyen padozatú helyiségben, tagolatlan felületen Rigips Profin por alakú felületkiegyenlítő glett</t>
  </si>
  <si>
    <t>Diszperziós festés műanyag bázisú vizes-diszperziós  fehér vagy gyárilag színezett festékkel, új vagy régi lekapart, előkészített alapfelületen, vakolaton, két rétegben, tagolatlan sima felületen Sakret DFI  diszperziós beltéri festék, fehér</t>
  </si>
  <si>
    <t>Felületképzés (festés, mázolás, tapétázás, korrózióvédelem)</t>
  </si>
  <si>
    <t>Talajnedvesség elleni szigetelés; Padlószigetelés, egy rétegben bitumenes lemezzel, az aljzathoz foltonként  vagy sávokban olvasztásos ragasztással, az átlapolásoknál teljes felületű hegesztéssel fektetve</t>
  </si>
  <si>
    <t>Homlokzati hőszigetelés káváknál, üvegszövetháló-erősítéssel, egyenes él-képzésű, normál homlokzati EPS hőszigetelő lapokkal, ragasztóporból képzett ragasztóba, tagolatlan, sík, függőleges falon weber.therm EPS hőszigetelő lap 30 mm</t>
  </si>
  <si>
    <t>Szigetelés</t>
  </si>
  <si>
    <t>Elektromos energia ellátás, világítás</t>
  </si>
  <si>
    <t>Összesen:</t>
  </si>
  <si>
    <t xml:space="preserve">                                       </t>
  </si>
  <si>
    <t xml:space="preserve">A munka leírása: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</si>
  <si>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</si>
  <si>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</si>
  <si>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</si>
  <si>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</si>
  <si>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</si>
  <si>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</si>
  <si>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</si>
  <si>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</si>
  <si>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</si>
  <si>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</si>
  <si>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</t>
  </si>
  <si>
    <t>Épületgépészet</t>
  </si>
  <si>
    <t>Szerelőbeton készítése C12</t>
  </si>
  <si>
    <t>m3</t>
  </si>
  <si>
    <t>Előregyártott azonnal terhelhető nyílásáthidaló  elhelyezése tartószerkezetre,  falazat szélességű áthidaló elemekből vagy több elem  egymás mellé sorolásával, a teherhordó falváll előkészítésével</t>
  </si>
  <si>
    <t>Területen lévő épület bontása</t>
  </si>
  <si>
    <t>Közfal építése 10cm vastafságban Ytong falazat</t>
  </si>
  <si>
    <t>Vékonyvakolat közfalakra gelett</t>
  </si>
  <si>
    <t>m2</t>
  </si>
  <si>
    <t>Szerelt gipszkarton álmennyezet fém vázszerkezetre kazettás állmenyezet látszó bordával</t>
  </si>
  <si>
    <t>Ablak- vagy szemöldökpárkány színes műanyagbevonatú horganyzott acéllemezből</t>
  </si>
  <si>
    <t>Lefolyó ereszcsatorna szerelése kör keresztmetszettel, színes műanyagbevonatú horganyzott acéllemezből</t>
  </si>
  <si>
    <t>Függő ereszcsatorna szerelése kör keresztmetszettel, színes műanyagbevonatú horganyzott acéllemezből</t>
  </si>
  <si>
    <t>Beltéri nyílászárók elhelyezése, szerelvényezve, finom beállítással, 75/210, CPL dekorfóliás borítás</t>
  </si>
  <si>
    <t>Beltéri nyílászárók elhelyezése, szerelvényezve, finom beállítással, 90/210, CPL dekorfóliás borítás</t>
  </si>
  <si>
    <t>Tenisz-öltöző bútor kialakítása terv szerint</t>
  </si>
  <si>
    <t>klt</t>
  </si>
  <si>
    <t>Labdarugó-öltöző bútor kialakítása terv szerint</t>
  </si>
  <si>
    <t>Büfe bútor kialakítása terv szerint</t>
  </si>
  <si>
    <t>Fogyasztótér, terasz bútor kialakítása</t>
  </si>
  <si>
    <t>Műanyag kültéri nyílászárók elhelyezése</t>
  </si>
  <si>
    <t>Tetőfedés</t>
  </si>
  <si>
    <t>Födém; Padló hőszigetelő anyag elhelyezése, vízszintes felületen, aljzatbeton alá, expandált polisztirolhab lemezzel 5 cm vtg</t>
  </si>
  <si>
    <t xml:space="preserve"> KÖLTSÉGVETÉS</t>
  </si>
  <si>
    <t xml:space="preserve">Megrendelő: Balmazújváros                     </t>
  </si>
  <si>
    <t>Teniszpálya kiszolgáló épület</t>
  </si>
  <si>
    <t>Balmazújváros - Sportpálya területen (Régi Göcs telep)</t>
  </si>
  <si>
    <t>Vápa bádogozása-tetőhajlat bádogozása műanyagbevonatú horganyzott acéllemezből</t>
  </si>
  <si>
    <t>Vasalt beton aljzat készítése talajon fekvő padlón 10 cm vastagságban C-16 / KK</t>
  </si>
  <si>
    <t>Aljzatbeton készítése C-16, 8cm vastagságban</t>
  </si>
  <si>
    <t>Bontás</t>
  </si>
  <si>
    <t>Munka:</t>
  </si>
  <si>
    <t>Tetőszerkezet, és tetőhéjazat készítése, fa gerenda tartókkal, tetőcserepezéssel komplett alapterületre vetítve</t>
  </si>
  <si>
    <t>Balmazújváros, 2017.01.16.</t>
  </si>
  <si>
    <t>Padlás hőszigetelése; üveggyapot hőszigetelő anyaggal 30cm vtg-ban, álmennyezet felett</t>
  </si>
  <si>
    <t>Homlokzati hőszigetelés, üvegszövetháló-erősítéssel, egyenes él-képzésű, normál homlokzati EPS hőszigetelő lapokkal, ragasztóporból képzett ragasztóba, tagolt sík, függőleges falon 120 mm</t>
  </si>
  <si>
    <t>Vízszigetelés, kent szigetelés készítése vizesblokkokban</t>
  </si>
  <si>
    <t>Lábazati hőszigetelés, üvegszövetháló-erősítéssel, érdesített XPS hőszigetelő lapokkal, ragasztópaszta + cementből képzett ragasztóba, tagolatlan, sík, függőleges falon weber.therm XPS 100 mm vtg</t>
  </si>
  <si>
    <r>
      <t>Épületvillamossági munkák végzése kompletten +</t>
    </r>
    <r>
      <rPr>
        <b/>
        <sz val="10"/>
        <color theme="1"/>
        <rFont val="Times New Roman CE"/>
        <charset val="238"/>
      </rPr>
      <t xml:space="preserve"> 5kW napelem telepítése</t>
    </r>
  </si>
  <si>
    <t>Épületgépészeti munkák végzése, kompletten: Levegő-víz hőszivíttyú+padlófűtés</t>
  </si>
  <si>
    <t>Labdarúgó kiszolgáló épület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</si>
</sst>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10" fontId="4" fillId="0" borderId="2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164" fontId="4" fillId="0" borderId="0" xfId="1" applyNumberFormat="1" applyFont="1" applyAlignment="1">
      <alignment vertical="top"/>
    </xf>
    <xf numFmtId="164" fontId="4" fillId="0" borderId="2" xfId="1" applyNumberFormat="1" applyFont="1" applyBorder="1" applyAlignment="1">
      <alignment horizontal="right" vertical="top"/>
    </xf>
    <xf numFmtId="164" fontId="4" fillId="0" borderId="2" xfId="1" applyNumberFormat="1" applyFont="1" applyBorder="1" applyAlignment="1">
      <alignment vertical="top"/>
    </xf>
    <xf numFmtId="164" fontId="5" fillId="0" borderId="1" xfId="1" applyNumberFormat="1" applyFont="1" applyBorder="1" applyAlignment="1">
      <alignment horizontal="right" vertical="top" wrapText="1"/>
    </xf>
    <xf numFmtId="164" fontId="4" fillId="0" borderId="0" xfId="1" applyNumberFormat="1" applyFont="1" applyAlignment="1">
      <alignment vertical="top" wrapText="1"/>
    </xf>
    <xf numFmtId="164" fontId="5" fillId="0" borderId="1" xfId="1" applyNumberFormat="1" applyFont="1" applyBorder="1" applyAlignment="1">
      <alignment vertical="top" wrapText="1"/>
    </xf>
    <xf numFmtId="164" fontId="3" fillId="0" borderId="1" xfId="1" applyNumberFormat="1" applyFont="1" applyBorder="1" applyAlignment="1">
      <alignment horizontal="right" vertical="top" wrapText="1"/>
    </xf>
    <xf numFmtId="164" fontId="2" fillId="0" borderId="0" xfId="1" applyNumberFormat="1" applyFont="1" applyAlignment="1">
      <alignment horizontal="righ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164" fontId="5" fillId="0" borderId="0" xfId="1" applyNumberFormat="1" applyFont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4" fontId="4" fillId="0" borderId="0" xfId="1" applyNumberFormat="1" applyFont="1" applyAlignment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164" fontId="4" fillId="0" borderId="1" xfId="1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64" fontId="5" fillId="0" borderId="3" xfId="1" applyNumberFormat="1" applyFont="1" applyBorder="1" applyAlignment="1">
      <alignment horizontal="center" vertical="top"/>
    </xf>
    <xf numFmtId="164" fontId="4" fillId="0" borderId="2" xfId="1" applyNumberFormat="1" applyFont="1" applyBorder="1" applyAlignment="1">
      <alignment horizontal="center" vertical="top"/>
    </xf>
    <xf numFmtId="164" fontId="4" fillId="0" borderId="3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98" zoomScaleSheetLayoutView="98" workbookViewId="0">
      <selection activeCell="G20" sqref="G20"/>
    </sheetView>
  </sheetViews>
  <sheetFormatPr defaultRowHeight="15.75"/>
  <cols>
    <col min="1" max="1" width="36.42578125" style="10" customWidth="1"/>
    <col min="2" max="2" width="10.7109375" style="10" customWidth="1"/>
    <col min="3" max="3" width="16.85546875" style="17" customWidth="1"/>
    <col min="4" max="4" width="17.5703125" style="17" customWidth="1"/>
    <col min="5" max="16384" width="9.140625" style="10"/>
  </cols>
  <sheetData>
    <row r="1" spans="1:4" s="13" customFormat="1" ht="42.75" customHeight="1">
      <c r="A1" s="35" t="s">
        <v>102</v>
      </c>
      <c r="B1" s="35"/>
      <c r="C1" s="35"/>
      <c r="D1" s="35"/>
    </row>
    <row r="2" spans="1:4" ht="18.75">
      <c r="A2" s="36" t="s">
        <v>79</v>
      </c>
      <c r="B2" s="36"/>
      <c r="C2" s="36"/>
      <c r="D2" s="36"/>
    </row>
    <row r="3" spans="1:4" ht="18.75">
      <c r="A3" s="36" t="s">
        <v>79</v>
      </c>
      <c r="B3" s="36"/>
      <c r="C3" s="36"/>
      <c r="D3" s="36"/>
    </row>
    <row r="4" spans="1:4">
      <c r="A4" s="39"/>
      <c r="B4" s="39"/>
      <c r="C4" s="39"/>
      <c r="D4" s="39"/>
    </row>
    <row r="5" spans="1:4" ht="19.5" customHeight="1">
      <c r="A5" s="25" t="s">
        <v>103</v>
      </c>
      <c r="C5" s="17" t="s">
        <v>67</v>
      </c>
    </row>
    <row r="6" spans="1:4">
      <c r="A6" s="10" t="s">
        <v>67</v>
      </c>
      <c r="C6" s="17" t="s">
        <v>67</v>
      </c>
    </row>
    <row r="7" spans="1:4">
      <c r="A7" s="10" t="s">
        <v>79</v>
      </c>
      <c r="C7" s="33" t="s">
        <v>79</v>
      </c>
    </row>
    <row r="8" spans="1:4">
      <c r="A8" s="10" t="s">
        <v>67</v>
      </c>
      <c r="C8" s="17" t="s">
        <v>67</v>
      </c>
    </row>
    <row r="9" spans="1:4">
      <c r="A9" s="10" t="s">
        <v>68</v>
      </c>
      <c r="C9" s="17" t="s">
        <v>67</v>
      </c>
    </row>
    <row r="10" spans="1:4">
      <c r="A10" s="26" t="s">
        <v>119</v>
      </c>
      <c r="D10" s="30" t="s">
        <v>79</v>
      </c>
    </row>
    <row r="11" spans="1:4">
      <c r="A11" s="10" t="s">
        <v>105</v>
      </c>
    </row>
    <row r="13" spans="1:4">
      <c r="A13" s="40" t="s">
        <v>69</v>
      </c>
      <c r="B13" s="40"/>
      <c r="C13" s="40"/>
      <c r="D13" s="40"/>
    </row>
    <row r="14" spans="1:4">
      <c r="A14" s="14" t="s">
        <v>70</v>
      </c>
      <c r="B14" s="14"/>
      <c r="C14" s="18" t="s">
        <v>71</v>
      </c>
      <c r="D14" s="18" t="s">
        <v>72</v>
      </c>
    </row>
    <row r="15" spans="1:4">
      <c r="A15" s="14" t="s">
        <v>73</v>
      </c>
      <c r="B15" s="14"/>
      <c r="C15" s="19">
        <f>ROUND(SUM(Összesítő!B9:B26),0)</f>
        <v>0</v>
      </c>
      <c r="D15" s="19">
        <f>ROUND(SUM(Összesítő!C9:C26),0)</f>
        <v>0</v>
      </c>
    </row>
    <row r="16" spans="1:4">
      <c r="A16" s="14" t="s">
        <v>74</v>
      </c>
      <c r="B16" s="14"/>
      <c r="C16" s="19">
        <f>ROUND(C15,0)</f>
        <v>0</v>
      </c>
      <c r="D16" s="19">
        <f>ROUND(D15,0)</f>
        <v>0</v>
      </c>
    </row>
    <row r="17" spans="1:4">
      <c r="A17" s="10" t="s">
        <v>75</v>
      </c>
      <c r="C17" s="41">
        <f>ROUND(C16+D16,0)</f>
        <v>0</v>
      </c>
      <c r="D17" s="41"/>
    </row>
    <row r="18" spans="1:4">
      <c r="A18" s="14" t="s">
        <v>76</v>
      </c>
      <c r="B18" s="15">
        <v>0.27</v>
      </c>
      <c r="C18" s="42">
        <f>ROUND(C17*B18,0)</f>
        <v>0</v>
      </c>
      <c r="D18" s="42"/>
    </row>
    <row r="19" spans="1:4">
      <c r="A19" s="14" t="s">
        <v>77</v>
      </c>
      <c r="B19" s="14"/>
      <c r="C19" s="37">
        <f>ROUND(C17+C18,0)</f>
        <v>0</v>
      </c>
      <c r="D19" s="37"/>
    </row>
    <row r="20" spans="1:4" ht="71.25" customHeight="1"/>
    <row r="21" spans="1:4" ht="126.75" customHeight="1">
      <c r="A21" s="10" t="s">
        <v>112</v>
      </c>
    </row>
    <row r="23" spans="1:4">
      <c r="B23" s="38" t="s">
        <v>78</v>
      </c>
      <c r="C23" s="38"/>
    </row>
    <row r="25" spans="1:4">
      <c r="A25" s="16"/>
    </row>
    <row r="26" spans="1:4">
      <c r="A26" s="16"/>
    </row>
    <row r="27" spans="1:4">
      <c r="A27" s="16"/>
    </row>
  </sheetData>
  <mergeCells count="9">
    <mergeCell ref="A1:D1"/>
    <mergeCell ref="A2:D2"/>
    <mergeCell ref="A3:D3"/>
    <mergeCell ref="C19:D19"/>
    <mergeCell ref="B23:C23"/>
    <mergeCell ref="A4:D4"/>
    <mergeCell ref="A13:D13"/>
    <mergeCell ref="C17:D17"/>
    <mergeCell ref="C18:D18"/>
  </mergeCells>
  <pageMargins left="1" right="1" top="1" bottom="1" header="0.41666666666666669" footer="0.41666666666666669"/>
  <pageSetup paperSize="9" scale="97" firstPageNumber="4294963191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H5"/>
  <sheetViews>
    <sheetView view="pageBreakPreview" zoomScale="154" zoomScaleSheetLayoutView="154" workbookViewId="0">
      <selection activeCell="G9" sqref="G9:G10"/>
    </sheetView>
  </sheetViews>
  <sheetFormatPr defaultRowHeight="12.75"/>
  <cols>
    <col min="1" max="1" width="4.28515625" style="8" customWidth="1"/>
    <col min="2" max="2" width="36.7109375" style="1" customWidth="1"/>
    <col min="3" max="3" width="6.7109375" style="6" customWidth="1"/>
    <col min="4" max="4" width="6.7109375" style="1" customWidth="1"/>
    <col min="5" max="5" width="8.140625" style="24" bestFit="1" customWidth="1"/>
    <col min="6" max="6" width="11" style="24" customWidth="1"/>
    <col min="7" max="7" width="11" style="24" bestFit="1" customWidth="1"/>
    <col min="8" max="8" width="10.85546875" style="24" customWidth="1"/>
    <col min="9" max="9" width="15.7109375" style="1" customWidth="1"/>
    <col min="10" max="16384" width="9.140625" style="1"/>
  </cols>
  <sheetData>
    <row r="1" spans="1:8" s="4" customFormat="1" ht="25.5">
      <c r="A1" s="7" t="s">
        <v>3</v>
      </c>
      <c r="B1" s="3" t="s">
        <v>4</v>
      </c>
      <c r="C1" s="5" t="s">
        <v>5</v>
      </c>
      <c r="D1" s="3" t="s">
        <v>6</v>
      </c>
      <c r="E1" s="23" t="s">
        <v>7</v>
      </c>
      <c r="F1" s="23" t="s">
        <v>8</v>
      </c>
      <c r="G1" s="23" t="s">
        <v>9</v>
      </c>
      <c r="H1" s="23" t="s">
        <v>10</v>
      </c>
    </row>
    <row r="2" spans="1:8" ht="76.5">
      <c r="A2" s="8">
        <v>1</v>
      </c>
      <c r="B2" s="2" t="s">
        <v>42</v>
      </c>
      <c r="C2" s="6">
        <v>116.9</v>
      </c>
      <c r="D2" s="1" t="s">
        <v>21</v>
      </c>
    </row>
    <row r="4" spans="1:8" ht="25.5">
      <c r="A4" s="8">
        <v>2</v>
      </c>
      <c r="B4" s="2" t="s">
        <v>85</v>
      </c>
      <c r="C4" s="6">
        <v>178.5</v>
      </c>
      <c r="D4" s="1" t="s">
        <v>21</v>
      </c>
    </row>
    <row r="5" spans="1:8" s="9" customFormat="1">
      <c r="A5" s="7"/>
      <c r="B5" s="3" t="s">
        <v>19</v>
      </c>
      <c r="C5" s="5"/>
      <c r="D5" s="3"/>
      <c r="E5" s="23"/>
      <c r="F5" s="23"/>
      <c r="G5" s="23">
        <f>ROUND(SUM(G2:G4),0)</f>
        <v>0</v>
      </c>
      <c r="H5" s="23">
        <f>ROUND(SUM(H2:H4),0)</f>
        <v>0</v>
      </c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Falazás és egyéb kőműves munkák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H11"/>
  <sheetViews>
    <sheetView view="pageBreakPreview" zoomScale="130" zoomScaleSheetLayoutView="130" workbookViewId="0">
      <selection activeCell="K8" sqref="K8"/>
    </sheetView>
  </sheetViews>
  <sheetFormatPr defaultRowHeight="12.75"/>
  <cols>
    <col min="1" max="1" width="4.28515625" style="8" customWidth="1"/>
    <col min="2" max="2" width="36.7109375" style="1" customWidth="1"/>
    <col min="3" max="3" width="6.7109375" style="6" customWidth="1"/>
    <col min="4" max="4" width="6.7109375" style="1" customWidth="1"/>
    <col min="5" max="6" width="8.140625" style="24" bestFit="1" customWidth="1"/>
    <col min="7" max="7" width="11.140625" style="24" customWidth="1"/>
    <col min="8" max="8" width="9.5703125" style="24" bestFit="1" customWidth="1"/>
    <col min="9" max="9" width="15.7109375" style="1" customWidth="1"/>
    <col min="10" max="16384" width="9.140625" style="1"/>
  </cols>
  <sheetData>
    <row r="1" spans="1:8" s="4" customFormat="1" ht="25.5">
      <c r="A1" s="7" t="s">
        <v>3</v>
      </c>
      <c r="B1" s="3" t="s">
        <v>4</v>
      </c>
      <c r="C1" s="5" t="s">
        <v>5</v>
      </c>
      <c r="D1" s="3" t="s">
        <v>6</v>
      </c>
      <c r="E1" s="23" t="s">
        <v>7</v>
      </c>
      <c r="F1" s="23" t="s">
        <v>8</v>
      </c>
      <c r="G1" s="23" t="s">
        <v>9</v>
      </c>
      <c r="H1" s="23" t="s">
        <v>10</v>
      </c>
    </row>
    <row r="2" spans="1:8" ht="25.5">
      <c r="A2" s="8">
        <v>1</v>
      </c>
      <c r="B2" s="2" t="s">
        <v>44</v>
      </c>
      <c r="C2" s="6">
        <v>250</v>
      </c>
      <c r="D2" s="1" t="s">
        <v>21</v>
      </c>
    </row>
    <row r="4" spans="1:8" ht="63.75">
      <c r="A4" s="8">
        <v>2</v>
      </c>
      <c r="B4" s="2" t="s">
        <v>45</v>
      </c>
      <c r="C4" s="6">
        <v>199.7</v>
      </c>
      <c r="D4" s="1" t="s">
        <v>21</v>
      </c>
    </row>
    <row r="6" spans="1:8">
      <c r="A6" s="8">
        <v>3</v>
      </c>
      <c r="B6" s="1" t="s">
        <v>86</v>
      </c>
      <c r="C6" s="6">
        <v>357</v>
      </c>
      <c r="D6" s="1" t="s">
        <v>87</v>
      </c>
    </row>
    <row r="8" spans="1:8" ht="38.25">
      <c r="A8" s="8">
        <v>4</v>
      </c>
      <c r="B8" s="2" t="s">
        <v>46</v>
      </c>
      <c r="C8" s="6">
        <v>98.6</v>
      </c>
      <c r="D8" s="1" t="s">
        <v>21</v>
      </c>
    </row>
    <row r="10" spans="1:8" ht="51">
      <c r="A10" s="8">
        <v>5</v>
      </c>
      <c r="B10" s="2" t="s">
        <v>47</v>
      </c>
      <c r="C10" s="6">
        <v>21.8</v>
      </c>
      <c r="D10" s="1" t="s">
        <v>21</v>
      </c>
    </row>
    <row r="11" spans="1:8" s="9" customFormat="1">
      <c r="A11" s="7"/>
      <c r="B11" s="3" t="s">
        <v>19</v>
      </c>
      <c r="C11" s="5"/>
      <c r="D11" s="3"/>
      <c r="E11" s="23"/>
      <c r="F11" s="23"/>
      <c r="G11" s="23">
        <f>ROUND(SUM(G2:G10),0)</f>
        <v>0</v>
      </c>
      <c r="H11" s="23">
        <f>ROUND(SUM(H2:H10),0)</f>
        <v>0</v>
      </c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Vakolás és rabicolás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H4"/>
  <sheetViews>
    <sheetView view="pageBreakPreview" zoomScale="154" zoomScaleSheetLayoutView="154" workbookViewId="0">
      <selection activeCell="G11" sqref="G11"/>
    </sheetView>
  </sheetViews>
  <sheetFormatPr defaultRowHeight="12.75"/>
  <cols>
    <col min="1" max="1" width="4.28515625" style="8" customWidth="1"/>
    <col min="2" max="2" width="36.7109375" style="1" customWidth="1"/>
    <col min="3" max="3" width="6.7109375" style="6" customWidth="1"/>
    <col min="4" max="4" width="6.7109375" style="1" customWidth="1"/>
    <col min="5" max="6" width="8.140625" style="24" bestFit="1" customWidth="1"/>
    <col min="7" max="8" width="9.5703125" style="24" bestFit="1" customWidth="1"/>
    <col min="9" max="9" width="15.7109375" style="1" customWidth="1"/>
    <col min="10" max="16384" width="9.140625" style="1"/>
  </cols>
  <sheetData>
    <row r="1" spans="1:8" s="4" customFormat="1" ht="25.5">
      <c r="A1" s="7" t="s">
        <v>3</v>
      </c>
      <c r="B1" s="3" t="s">
        <v>4</v>
      </c>
      <c r="C1" s="5" t="s">
        <v>5</v>
      </c>
      <c r="D1" s="3" t="s">
        <v>6</v>
      </c>
      <c r="E1" s="23" t="s">
        <v>7</v>
      </c>
      <c r="F1" s="23" t="s">
        <v>8</v>
      </c>
      <c r="G1" s="23" t="s">
        <v>9</v>
      </c>
      <c r="H1" s="23" t="s">
        <v>10</v>
      </c>
    </row>
    <row r="2" spans="1:8" ht="38.25">
      <c r="A2" s="8">
        <v>1</v>
      </c>
      <c r="B2" s="2" t="s">
        <v>88</v>
      </c>
      <c r="C2" s="6">
        <v>129.80000000000001</v>
      </c>
      <c r="D2" s="1" t="s">
        <v>21</v>
      </c>
    </row>
    <row r="4" spans="1:8" s="9" customFormat="1">
      <c r="A4" s="7"/>
      <c r="B4" s="3" t="s">
        <v>19</v>
      </c>
      <c r="C4" s="5"/>
      <c r="D4" s="3"/>
      <c r="E4" s="23"/>
      <c r="F4" s="23"/>
      <c r="G4" s="23">
        <f>ROUND(SUM(G2:G3),0)</f>
        <v>0</v>
      </c>
      <c r="H4" s="23">
        <f>ROUND(SUM(H2:H3),0)</f>
        <v>0</v>
      </c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Szárazépítés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H11"/>
  <sheetViews>
    <sheetView view="pageBreakPreview" zoomScale="154" zoomScaleSheetLayoutView="154" workbookViewId="0">
      <selection activeCell="K6" sqref="K6"/>
    </sheetView>
  </sheetViews>
  <sheetFormatPr defaultRowHeight="12.75"/>
  <cols>
    <col min="1" max="1" width="4.28515625" style="8" customWidth="1"/>
    <col min="2" max="2" width="36.7109375" style="1" customWidth="1"/>
    <col min="3" max="3" width="6.7109375" style="6" customWidth="1"/>
    <col min="4" max="4" width="6.7109375" style="1" customWidth="1"/>
    <col min="5" max="6" width="8.140625" style="24" bestFit="1" customWidth="1"/>
    <col min="7" max="8" width="11" style="24" bestFit="1" customWidth="1"/>
    <col min="9" max="9" width="15.7109375" style="1" customWidth="1"/>
    <col min="10" max="16384" width="9.140625" style="1"/>
  </cols>
  <sheetData>
    <row r="1" spans="1:8" s="4" customFormat="1" ht="25.5">
      <c r="A1" s="7" t="s">
        <v>3</v>
      </c>
      <c r="B1" s="3" t="s">
        <v>4</v>
      </c>
      <c r="C1" s="5" t="s">
        <v>5</v>
      </c>
      <c r="D1" s="3" t="s">
        <v>6</v>
      </c>
      <c r="E1" s="23" t="s">
        <v>7</v>
      </c>
      <c r="F1" s="23" t="s">
        <v>8</v>
      </c>
      <c r="G1" s="23" t="s">
        <v>9</v>
      </c>
      <c r="H1" s="23" t="s">
        <v>10</v>
      </c>
    </row>
    <row r="2" spans="1:8" ht="76.5">
      <c r="A2" s="8">
        <v>1</v>
      </c>
      <c r="B2" s="2" t="s">
        <v>50</v>
      </c>
      <c r="C2" s="6">
        <v>129.80000000000001</v>
      </c>
      <c r="D2" s="1" t="s">
        <v>21</v>
      </c>
    </row>
    <row r="4" spans="1:8" ht="38.25">
      <c r="A4" s="8">
        <v>2</v>
      </c>
      <c r="B4" s="2" t="s">
        <v>51</v>
      </c>
      <c r="C4" s="6">
        <v>80</v>
      </c>
      <c r="D4" s="1" t="s">
        <v>21</v>
      </c>
    </row>
    <row r="6" spans="1:8" ht="25.5">
      <c r="A6" s="8">
        <v>3</v>
      </c>
      <c r="B6" s="2" t="s">
        <v>52</v>
      </c>
      <c r="C6" s="6">
        <v>129.80000000000001</v>
      </c>
      <c r="D6" s="1" t="s">
        <v>21</v>
      </c>
    </row>
    <row r="8" spans="1:8" ht="38.25">
      <c r="A8" s="8">
        <v>4</v>
      </c>
      <c r="B8" s="2" t="s">
        <v>53</v>
      </c>
      <c r="C8" s="6">
        <v>37.799999999999997</v>
      </c>
      <c r="D8" s="1" t="s">
        <v>21</v>
      </c>
    </row>
    <row r="10" spans="1:8" ht="38.25">
      <c r="A10" s="8">
        <v>5</v>
      </c>
      <c r="B10" s="2" t="s">
        <v>55</v>
      </c>
      <c r="C10" s="6">
        <v>75</v>
      </c>
      <c r="D10" s="1" t="s">
        <v>54</v>
      </c>
    </row>
    <row r="11" spans="1:8" s="9" customFormat="1">
      <c r="A11" s="7"/>
      <c r="B11" s="3" t="s">
        <v>19</v>
      </c>
      <c r="C11" s="5"/>
      <c r="D11" s="3"/>
      <c r="E11" s="23"/>
      <c r="F11" s="23"/>
      <c r="G11" s="23">
        <f>ROUND(SUM(G2:G10),0)</f>
        <v>0</v>
      </c>
      <c r="H11" s="23">
        <f>ROUND(SUM(H2:H10),0)</f>
        <v>0</v>
      </c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Aljzatkészítés, hideg- és melegburkolatok készítése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H9"/>
  <sheetViews>
    <sheetView view="pageBreakPreview" zoomScale="142" zoomScaleSheetLayoutView="142" workbookViewId="0">
      <selection activeCell="K11" sqref="K10:K11"/>
    </sheetView>
  </sheetViews>
  <sheetFormatPr defaultRowHeight="12.75"/>
  <cols>
    <col min="1" max="1" width="4.28515625" style="8" customWidth="1"/>
    <col min="2" max="2" width="36.7109375" style="1" customWidth="1"/>
    <col min="3" max="3" width="6.7109375" style="6" customWidth="1"/>
    <col min="4" max="4" width="6.7109375" style="1" customWidth="1"/>
    <col min="5" max="6" width="8.140625" style="24" bestFit="1" customWidth="1"/>
    <col min="7" max="8" width="9.5703125" style="24" bestFit="1" customWidth="1"/>
    <col min="9" max="9" width="15.7109375" style="1" customWidth="1"/>
    <col min="10" max="16384" width="9.140625" style="1"/>
  </cols>
  <sheetData>
    <row r="1" spans="1:8" s="4" customFormat="1" ht="25.5">
      <c r="A1" s="7" t="s">
        <v>3</v>
      </c>
      <c r="B1" s="3" t="s">
        <v>4</v>
      </c>
      <c r="C1" s="5" t="s">
        <v>5</v>
      </c>
      <c r="D1" s="3" t="s">
        <v>6</v>
      </c>
      <c r="E1" s="23" t="s">
        <v>7</v>
      </c>
      <c r="F1" s="23" t="s">
        <v>8</v>
      </c>
      <c r="G1" s="23" t="s">
        <v>9</v>
      </c>
      <c r="H1" s="23" t="s">
        <v>10</v>
      </c>
    </row>
    <row r="2" spans="1:8" ht="38.25">
      <c r="A2" s="8">
        <v>2</v>
      </c>
      <c r="B2" s="2" t="s">
        <v>90</v>
      </c>
      <c r="C2" s="6">
        <v>18</v>
      </c>
      <c r="D2" s="1" t="s">
        <v>54</v>
      </c>
    </row>
    <row r="4" spans="1:8" ht="38.25">
      <c r="A4" s="8">
        <v>2</v>
      </c>
      <c r="B4" s="2" t="s">
        <v>91</v>
      </c>
      <c r="C4" s="6">
        <v>65</v>
      </c>
      <c r="D4" s="1" t="s">
        <v>54</v>
      </c>
    </row>
    <row r="6" spans="1:8" ht="25.5">
      <c r="A6" s="8">
        <v>3</v>
      </c>
      <c r="B6" s="2" t="s">
        <v>89</v>
      </c>
      <c r="C6" s="6">
        <v>10.4</v>
      </c>
      <c r="D6" s="1" t="s">
        <v>54</v>
      </c>
    </row>
    <row r="8" spans="1:8" ht="25.5">
      <c r="A8" s="8">
        <v>4</v>
      </c>
      <c r="B8" s="2" t="s">
        <v>106</v>
      </c>
      <c r="C8" s="6">
        <v>5.5</v>
      </c>
      <c r="D8" s="1" t="s">
        <v>54</v>
      </c>
    </row>
    <row r="9" spans="1:8" s="9" customFormat="1">
      <c r="A9" s="7"/>
      <c r="B9" s="3" t="s">
        <v>19</v>
      </c>
      <c r="C9" s="5"/>
      <c r="D9" s="3"/>
      <c r="E9" s="23"/>
      <c r="F9" s="23"/>
      <c r="G9" s="23">
        <f>ROUND(SUM(G2:G8),0)</f>
        <v>0</v>
      </c>
      <c r="H9" s="23">
        <f>ROUND(SUM(H2:H8),0)</f>
        <v>0</v>
      </c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Bádogozás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H15"/>
  <sheetViews>
    <sheetView view="pageBreakPreview" zoomScale="136" zoomScaleSheetLayoutView="136" workbookViewId="0">
      <selection activeCell="M11" sqref="M11"/>
    </sheetView>
  </sheetViews>
  <sheetFormatPr defaultRowHeight="12.75"/>
  <cols>
    <col min="1" max="1" width="4.28515625" style="8" customWidth="1"/>
    <col min="2" max="2" width="36.7109375" style="1" customWidth="1"/>
    <col min="3" max="3" width="6.7109375" style="6" customWidth="1"/>
    <col min="4" max="4" width="6.7109375" style="1" customWidth="1"/>
    <col min="5" max="5" width="9.7109375" style="24" customWidth="1"/>
    <col min="6" max="6" width="10.140625" style="24" customWidth="1"/>
    <col min="7" max="7" width="11" style="24" bestFit="1" customWidth="1"/>
    <col min="8" max="8" width="9.5703125" style="24" bestFit="1" customWidth="1"/>
    <col min="9" max="9" width="15.7109375" style="1" customWidth="1"/>
    <col min="10" max="16384" width="9.140625" style="1"/>
  </cols>
  <sheetData>
    <row r="1" spans="1:8" s="4" customFormat="1" ht="25.5">
      <c r="A1" s="7" t="s">
        <v>3</v>
      </c>
      <c r="B1" s="3" t="s">
        <v>4</v>
      </c>
      <c r="C1" s="5" t="s">
        <v>5</v>
      </c>
      <c r="D1" s="3" t="s">
        <v>6</v>
      </c>
      <c r="E1" s="23" t="s">
        <v>7</v>
      </c>
      <c r="F1" s="23" t="s">
        <v>8</v>
      </c>
      <c r="G1" s="23" t="s">
        <v>9</v>
      </c>
      <c r="H1" s="23" t="s">
        <v>10</v>
      </c>
    </row>
    <row r="2" spans="1:8" ht="39.75" customHeight="1">
      <c r="A2" s="8">
        <v>1</v>
      </c>
      <c r="B2" s="2" t="s">
        <v>92</v>
      </c>
      <c r="C2" s="6">
        <v>9</v>
      </c>
      <c r="D2" s="1" t="s">
        <v>11</v>
      </c>
    </row>
    <row r="4" spans="1:8" ht="40.5" customHeight="1">
      <c r="A4" s="8">
        <v>2</v>
      </c>
      <c r="B4" s="2" t="s">
        <v>93</v>
      </c>
      <c r="C4" s="6">
        <v>11</v>
      </c>
      <c r="D4" s="1" t="s">
        <v>11</v>
      </c>
    </row>
    <row r="5" spans="1:8" ht="14.25" customHeight="1">
      <c r="B5" s="2"/>
    </row>
    <row r="6" spans="1:8" ht="14.25" customHeight="1">
      <c r="A6" s="8">
        <v>3</v>
      </c>
      <c r="B6" s="2" t="s">
        <v>94</v>
      </c>
      <c r="C6" s="6">
        <v>2</v>
      </c>
      <c r="D6" s="1" t="s">
        <v>95</v>
      </c>
    </row>
    <row r="7" spans="1:8" ht="16.5" customHeight="1">
      <c r="B7" s="2"/>
    </row>
    <row r="8" spans="1:8" ht="15" customHeight="1">
      <c r="A8" s="8">
        <v>4</v>
      </c>
      <c r="B8" s="2" t="s">
        <v>96</v>
      </c>
      <c r="C8" s="6">
        <v>1</v>
      </c>
      <c r="D8" s="1" t="s">
        <v>95</v>
      </c>
    </row>
    <row r="9" spans="1:8" ht="13.5" customHeight="1">
      <c r="B9" s="2"/>
    </row>
    <row r="10" spans="1:8" ht="14.25" customHeight="1">
      <c r="A10" s="8">
        <v>5</v>
      </c>
      <c r="B10" s="2" t="s">
        <v>97</v>
      </c>
      <c r="C10" s="6">
        <v>1</v>
      </c>
      <c r="D10" s="1" t="s">
        <v>95</v>
      </c>
    </row>
    <row r="12" spans="1:8">
      <c r="A12" s="8">
        <v>6</v>
      </c>
      <c r="B12" s="1" t="s">
        <v>98</v>
      </c>
      <c r="C12" s="6">
        <v>1</v>
      </c>
      <c r="D12" s="1" t="s">
        <v>95</v>
      </c>
    </row>
    <row r="14" spans="1:8">
      <c r="A14" s="8">
        <v>7</v>
      </c>
      <c r="B14" s="1" t="s">
        <v>99</v>
      </c>
      <c r="C14" s="6">
        <v>51</v>
      </c>
      <c r="D14" s="1" t="s">
        <v>87</v>
      </c>
    </row>
    <row r="15" spans="1:8" s="9" customFormat="1">
      <c r="A15" s="7"/>
      <c r="B15" s="3" t="s">
        <v>19</v>
      </c>
      <c r="C15" s="5"/>
      <c r="D15" s="3"/>
      <c r="E15" s="23"/>
      <c r="F15" s="23"/>
      <c r="G15" s="23">
        <f>SUM(G2:G14)</f>
        <v>0</v>
      </c>
      <c r="H15" s="23">
        <f>SUM(H2:H14)</f>
        <v>0</v>
      </c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Asztalosszerkezetek elhelyezése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H3"/>
  <sheetViews>
    <sheetView view="pageBreakPreview" zoomScale="166" zoomScaleSheetLayoutView="166" workbookViewId="0">
      <selection activeCell="G10" sqref="G10"/>
    </sheetView>
  </sheetViews>
  <sheetFormatPr defaultRowHeight="15"/>
  <cols>
    <col min="1" max="1" width="4.28515625" customWidth="1"/>
    <col min="2" max="2" width="36.7109375" customWidth="1"/>
    <col min="3" max="4" width="6.7109375" customWidth="1"/>
    <col min="5" max="5" width="9.28515625" customWidth="1"/>
    <col min="6" max="6" width="8.7109375" bestFit="1" customWidth="1"/>
    <col min="7" max="8" width="11.5703125" customWidth="1"/>
  </cols>
  <sheetData>
    <row r="1" spans="1:8" ht="25.5">
      <c r="A1" s="7" t="s">
        <v>3</v>
      </c>
      <c r="B1" s="3" t="s">
        <v>4</v>
      </c>
      <c r="C1" s="5" t="s">
        <v>5</v>
      </c>
      <c r="D1" s="3" t="s">
        <v>6</v>
      </c>
      <c r="E1" s="23" t="s">
        <v>7</v>
      </c>
      <c r="F1" s="23" t="s">
        <v>8</v>
      </c>
      <c r="G1" s="23" t="s">
        <v>9</v>
      </c>
      <c r="H1" s="23" t="s">
        <v>10</v>
      </c>
    </row>
    <row r="2" spans="1:8" ht="38.25">
      <c r="A2" s="8">
        <v>1</v>
      </c>
      <c r="B2" s="2" t="s">
        <v>111</v>
      </c>
      <c r="C2" s="6">
        <v>238</v>
      </c>
      <c r="D2" s="1" t="s">
        <v>87</v>
      </c>
      <c r="E2" s="24"/>
      <c r="F2" s="24"/>
      <c r="G2" s="24"/>
      <c r="H2" s="24"/>
    </row>
    <row r="3" spans="1:8">
      <c r="A3" s="7"/>
      <c r="B3" s="3" t="s">
        <v>19</v>
      </c>
      <c r="C3" s="5"/>
      <c r="D3" s="3"/>
      <c r="E3" s="23"/>
      <c r="F3" s="23"/>
      <c r="G3" s="23">
        <f>SUM(G2:G2)</f>
        <v>0</v>
      </c>
      <c r="H3" s="23">
        <f>SUM(H2:H2)</f>
        <v>0</v>
      </c>
    </row>
  </sheetData>
  <pageMargins left="0.7" right="0.7" top="0.75" bottom="0.75" header="0.3" footer="0.3"/>
  <pageSetup paperSize="9" scale="91" orientation="portrait" r:id="rId1"/>
  <headerFooter>
    <oddHeader>&amp;L&amp;"-,Félkövér"Tetőfedés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H5"/>
  <sheetViews>
    <sheetView view="pageBreakPreview" zoomScale="148" zoomScaleSheetLayoutView="148" workbookViewId="0">
      <selection activeCell="K4" sqref="K4"/>
    </sheetView>
  </sheetViews>
  <sheetFormatPr defaultRowHeight="12.75"/>
  <cols>
    <col min="1" max="1" width="4.28515625" style="8" customWidth="1"/>
    <col min="2" max="2" width="36.7109375" style="1" customWidth="1"/>
    <col min="3" max="3" width="6.7109375" style="6" customWidth="1"/>
    <col min="4" max="4" width="6.7109375" style="1" customWidth="1"/>
    <col min="5" max="6" width="8.140625" style="24" bestFit="1" customWidth="1"/>
    <col min="7" max="8" width="9.5703125" style="24" bestFit="1" customWidth="1"/>
    <col min="9" max="9" width="15.7109375" style="1" customWidth="1"/>
    <col min="10" max="16384" width="9.140625" style="1"/>
  </cols>
  <sheetData>
    <row r="1" spans="1:8" s="4" customFormat="1" ht="25.5">
      <c r="A1" s="7" t="s">
        <v>3</v>
      </c>
      <c r="B1" s="3" t="s">
        <v>4</v>
      </c>
      <c r="C1" s="5" t="s">
        <v>5</v>
      </c>
      <c r="D1" s="3" t="s">
        <v>6</v>
      </c>
      <c r="E1" s="23" t="s">
        <v>7</v>
      </c>
      <c r="F1" s="23" t="s">
        <v>8</v>
      </c>
      <c r="G1" s="23" t="s">
        <v>9</v>
      </c>
      <c r="H1" s="23" t="s">
        <v>10</v>
      </c>
    </row>
    <row r="2" spans="1:8" ht="76.5">
      <c r="A2" s="8">
        <v>1</v>
      </c>
      <c r="B2" s="2" t="s">
        <v>59</v>
      </c>
      <c r="C2" s="6">
        <v>435</v>
      </c>
      <c r="D2" s="1" t="s">
        <v>21</v>
      </c>
    </row>
    <row r="4" spans="1:8" ht="76.5">
      <c r="A4" s="8">
        <v>2</v>
      </c>
      <c r="B4" s="2" t="s">
        <v>60</v>
      </c>
      <c r="C4" s="6">
        <v>435</v>
      </c>
      <c r="D4" s="1" t="s">
        <v>21</v>
      </c>
    </row>
    <row r="5" spans="1:8" s="9" customFormat="1">
      <c r="A5" s="7"/>
      <c r="B5" s="3" t="s">
        <v>19</v>
      </c>
      <c r="C5" s="5"/>
      <c r="D5" s="3"/>
      <c r="E5" s="23"/>
      <c r="F5" s="23"/>
      <c r="G5" s="23">
        <f>ROUND(SUM(G2:G4),0)</f>
        <v>0</v>
      </c>
      <c r="H5" s="23">
        <f>ROUND(SUM(H2:H4),0)</f>
        <v>0</v>
      </c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Felületképzés (festés, mázolás, tapétázás, korrózióvédelem)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H15"/>
  <sheetViews>
    <sheetView view="pageBreakPreview" zoomScale="112" zoomScaleSheetLayoutView="112" workbookViewId="0">
      <selection activeCell="M10" sqref="M10"/>
    </sheetView>
  </sheetViews>
  <sheetFormatPr defaultRowHeight="12.75"/>
  <cols>
    <col min="1" max="1" width="4.28515625" style="8" customWidth="1"/>
    <col min="2" max="2" width="36.7109375" style="1" customWidth="1"/>
    <col min="3" max="3" width="6.7109375" style="6" customWidth="1"/>
    <col min="4" max="4" width="6.7109375" style="1" customWidth="1"/>
    <col min="5" max="6" width="8.140625" style="24" bestFit="1" customWidth="1"/>
    <col min="7" max="8" width="11" style="24" bestFit="1" customWidth="1"/>
    <col min="9" max="9" width="15.7109375" style="1" customWidth="1"/>
    <col min="10" max="16384" width="9.140625" style="1"/>
  </cols>
  <sheetData>
    <row r="1" spans="1:8" s="4" customFormat="1" ht="25.5">
      <c r="A1" s="7" t="s">
        <v>3</v>
      </c>
      <c r="B1" s="3" t="s">
        <v>4</v>
      </c>
      <c r="C1" s="5" t="s">
        <v>5</v>
      </c>
      <c r="D1" s="3" t="s">
        <v>6</v>
      </c>
      <c r="E1" s="23" t="s">
        <v>7</v>
      </c>
      <c r="F1" s="23" t="s">
        <v>8</v>
      </c>
      <c r="G1" s="23" t="s">
        <v>9</v>
      </c>
      <c r="H1" s="23" t="s">
        <v>10</v>
      </c>
    </row>
    <row r="2" spans="1:8" ht="76.5">
      <c r="A2" s="8">
        <v>1</v>
      </c>
      <c r="B2" s="2" t="s">
        <v>62</v>
      </c>
      <c r="C2" s="6">
        <v>190</v>
      </c>
      <c r="D2" s="1" t="s">
        <v>21</v>
      </c>
    </row>
    <row r="4" spans="1:8" ht="38.25">
      <c r="A4" s="8">
        <v>2</v>
      </c>
      <c r="B4" s="2" t="s">
        <v>113</v>
      </c>
      <c r="C4" s="6">
        <v>150</v>
      </c>
      <c r="D4" s="1" t="s">
        <v>21</v>
      </c>
    </row>
    <row r="6" spans="1:8" ht="38.25">
      <c r="A6" s="8">
        <v>3</v>
      </c>
      <c r="B6" s="2" t="s">
        <v>101</v>
      </c>
      <c r="C6" s="6">
        <v>150</v>
      </c>
      <c r="D6" s="1" t="s">
        <v>21</v>
      </c>
    </row>
    <row r="8" spans="1:8" ht="76.5">
      <c r="A8" s="8">
        <v>4</v>
      </c>
      <c r="B8" s="2" t="s">
        <v>63</v>
      </c>
      <c r="C8" s="6">
        <v>15</v>
      </c>
      <c r="D8" s="1" t="s">
        <v>21</v>
      </c>
    </row>
    <row r="10" spans="1:8" ht="63.75">
      <c r="A10" s="8">
        <v>5</v>
      </c>
      <c r="B10" s="2" t="s">
        <v>114</v>
      </c>
      <c r="C10" s="6">
        <v>85</v>
      </c>
      <c r="D10" s="1" t="s">
        <v>21</v>
      </c>
    </row>
    <row r="12" spans="1:8" ht="25.5">
      <c r="A12" s="8">
        <v>6</v>
      </c>
      <c r="B12" s="1" t="s">
        <v>115</v>
      </c>
      <c r="C12" s="6">
        <v>25</v>
      </c>
      <c r="D12" s="1" t="s">
        <v>87</v>
      </c>
    </row>
    <row r="14" spans="1:8" ht="63.75">
      <c r="A14" s="8">
        <v>7</v>
      </c>
      <c r="B14" s="2" t="s">
        <v>116</v>
      </c>
      <c r="C14" s="6">
        <v>20</v>
      </c>
      <c r="D14" s="1" t="s">
        <v>21</v>
      </c>
    </row>
    <row r="15" spans="1:8" s="9" customFormat="1">
      <c r="A15" s="7"/>
      <c r="B15" s="3" t="s">
        <v>19</v>
      </c>
      <c r="C15" s="5"/>
      <c r="D15" s="3"/>
      <c r="E15" s="23"/>
      <c r="F15" s="23"/>
      <c r="G15" s="23">
        <f>ROUND(SUM(G2:G14),0)</f>
        <v>0</v>
      </c>
      <c r="H15" s="23">
        <f>ROUND(SUM(H2:H14),0)</f>
        <v>0</v>
      </c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Szigetelés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3"/>
  <sheetViews>
    <sheetView view="pageBreakPreview" zoomScale="136" zoomScaleSheetLayoutView="136" workbookViewId="0">
      <selection activeCell="E2" sqref="E2"/>
    </sheetView>
  </sheetViews>
  <sheetFormatPr defaultRowHeight="12.75"/>
  <cols>
    <col min="1" max="1" width="4.28515625" style="8" customWidth="1"/>
    <col min="2" max="2" width="36.7109375" style="1" customWidth="1"/>
    <col min="3" max="3" width="6.7109375" style="6" customWidth="1"/>
    <col min="4" max="4" width="6.7109375" style="1" customWidth="1"/>
    <col min="5" max="5" width="11.140625" style="24" customWidth="1"/>
    <col min="6" max="6" width="12.140625" style="24" customWidth="1"/>
    <col min="7" max="8" width="11" style="24" bestFit="1" customWidth="1"/>
    <col min="9" max="9" width="15.7109375" style="1" customWidth="1"/>
    <col min="10" max="16384" width="9.140625" style="1"/>
  </cols>
  <sheetData>
    <row r="1" spans="1:8" s="4" customFormat="1" ht="25.5">
      <c r="A1" s="7" t="s">
        <v>3</v>
      </c>
      <c r="B1" s="3" t="s">
        <v>4</v>
      </c>
      <c r="C1" s="5" t="s">
        <v>5</v>
      </c>
      <c r="D1" s="3" t="s">
        <v>6</v>
      </c>
      <c r="E1" s="23" t="s">
        <v>7</v>
      </c>
      <c r="F1" s="23" t="s">
        <v>8</v>
      </c>
      <c r="G1" s="23" t="s">
        <v>9</v>
      </c>
      <c r="H1" s="23" t="s">
        <v>10</v>
      </c>
    </row>
    <row r="2" spans="1:8" ht="25.5">
      <c r="A2" s="8">
        <v>1</v>
      </c>
      <c r="B2" s="2" t="s">
        <v>117</v>
      </c>
      <c r="C2" s="6">
        <v>1</v>
      </c>
      <c r="D2" s="1" t="s">
        <v>15</v>
      </c>
    </row>
    <row r="3" spans="1:8" s="9" customFormat="1">
      <c r="A3" s="7"/>
      <c r="B3" s="3" t="s">
        <v>19</v>
      </c>
      <c r="C3" s="5"/>
      <c r="D3" s="3"/>
      <c r="E3" s="23"/>
      <c r="F3" s="23"/>
      <c r="G3" s="23">
        <f>ROUND(SUM(G2:G2),0)</f>
        <v>0</v>
      </c>
      <c r="H3" s="23">
        <f>ROUND(SUM(H2:H2),0)</f>
        <v>0</v>
      </c>
    </row>
  </sheetData>
  <pageMargins left="0.2361111111111111" right="0.2361111111111111" top="0.69444444444444442" bottom="0.69444444444444442" header="0.41666666666666669" footer="0.41666666666666669"/>
  <pageSetup paperSize="9" scale="92" firstPageNumber="4294963191" orientation="portrait" useFirstPageNumber="1" r:id="rId1"/>
  <headerFooter>
    <oddHeader>&amp;L&amp;"Times New Roman CE,Félkövér"&amp;10 Elektromos energia ellátás, világítás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D32"/>
  <sheetViews>
    <sheetView view="pageBreakPreview" zoomScale="90" zoomScaleSheetLayoutView="90" workbookViewId="0">
      <selection activeCell="A11" sqref="A11"/>
    </sheetView>
  </sheetViews>
  <sheetFormatPr defaultRowHeight="15.75"/>
  <cols>
    <col min="1" max="1" width="36.42578125" style="11" customWidth="1"/>
    <col min="2" max="3" width="20.7109375" style="21" customWidth="1"/>
    <col min="4" max="16384" width="9.140625" style="11"/>
  </cols>
  <sheetData>
    <row r="1" spans="1:56" ht="20.25">
      <c r="A1" s="35" t="s">
        <v>79</v>
      </c>
      <c r="B1" s="45"/>
      <c r="C1" s="45"/>
      <c r="D1" s="28"/>
    </row>
    <row r="2" spans="1:56" ht="18.75">
      <c r="A2" s="29" t="s">
        <v>79</v>
      </c>
      <c r="B2" s="29"/>
      <c r="C2" s="29"/>
      <c r="D2" s="29"/>
    </row>
    <row r="3" spans="1:56" ht="18.75">
      <c r="A3" s="29" t="s">
        <v>79</v>
      </c>
      <c r="B3" s="29"/>
      <c r="C3" s="29"/>
      <c r="D3" s="29"/>
    </row>
    <row r="4" spans="1:56">
      <c r="A4" s="11" t="s">
        <v>110</v>
      </c>
    </row>
    <row r="5" spans="1:56">
      <c r="A5" s="26" t="s">
        <v>104</v>
      </c>
      <c r="B5" s="27"/>
      <c r="C5" s="17" t="s">
        <v>67</v>
      </c>
      <c r="D5" s="17"/>
    </row>
    <row r="6" spans="1:56">
      <c r="A6" s="34" t="s">
        <v>105</v>
      </c>
      <c r="B6" s="27"/>
      <c r="C6" s="30" t="s">
        <v>79</v>
      </c>
      <c r="D6" s="17" t="s">
        <v>79</v>
      </c>
    </row>
    <row r="8" spans="1:56" s="12" customFormat="1">
      <c r="A8" s="12" t="s">
        <v>0</v>
      </c>
      <c r="B8" s="20" t="s">
        <v>1</v>
      </c>
      <c r="C8" s="20" t="s">
        <v>2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</row>
    <row r="9" spans="1:56">
      <c r="A9" s="11" t="s">
        <v>20</v>
      </c>
      <c r="B9" s="21">
        <f>'Felvonulási létesítmények'!G13</f>
        <v>0</v>
      </c>
      <c r="C9" s="21">
        <f>'Felvonulási létesítmények'!H13</f>
        <v>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</row>
    <row r="10" spans="1:56">
      <c r="A10" s="11" t="s">
        <v>109</v>
      </c>
      <c r="B10" s="21">
        <f>Bontás!G3</f>
        <v>0</v>
      </c>
      <c r="C10" s="21">
        <f>Bontás!H3</f>
        <v>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</row>
    <row r="11" spans="1:56">
      <c r="A11" s="11" t="s">
        <v>25</v>
      </c>
      <c r="B11" s="21">
        <f>'Zsaluzás és állványozás'!G7</f>
        <v>0</v>
      </c>
      <c r="C11" s="21">
        <f>'Zsaluzás és állványozás'!H7</f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</row>
    <row r="12" spans="1:56">
      <c r="A12" s="11" t="s">
        <v>33</v>
      </c>
      <c r="B12" s="21">
        <f>'Irtás, föld- és sziklamunka'!G13</f>
        <v>0</v>
      </c>
      <c r="C12" s="21">
        <f>'Irtás, föld- és sziklamunka'!H13</f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</row>
    <row r="13" spans="1:56">
      <c r="A13" s="11" t="s">
        <v>35</v>
      </c>
      <c r="B13" s="21">
        <f>Síkalapozás!G5</f>
        <v>0</v>
      </c>
      <c r="C13" s="21">
        <f>Síkalapozás!H5</f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</row>
    <row r="14" spans="1:56">
      <c r="A14" s="11" t="s">
        <v>40</v>
      </c>
      <c r="B14" s="21">
        <f>'Helyszíni beton és vasbeton mun'!G11</f>
        <v>0</v>
      </c>
      <c r="C14" s="21">
        <f>'Helyszíni beton és vasbeton mun'!H11</f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</row>
    <row r="15" spans="1:56" ht="31.5">
      <c r="A15" s="11" t="s">
        <v>41</v>
      </c>
      <c r="B15" s="21">
        <f>'Előregyártott épületszerkezeti '!G3</f>
        <v>0</v>
      </c>
      <c r="C15" s="21">
        <f>'Előregyártott épületszerkezeti '!H3</f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</row>
    <row r="16" spans="1:56">
      <c r="A16" s="11" t="s">
        <v>43</v>
      </c>
      <c r="B16" s="21">
        <f>'Falazás és egyéb kőműves munkák'!G5</f>
        <v>0</v>
      </c>
      <c r="C16" s="21">
        <f>'Falazás és egyéb kőműves munkák'!H5</f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</row>
    <row r="17" spans="1:56">
      <c r="A17" s="11" t="s">
        <v>48</v>
      </c>
      <c r="B17" s="21">
        <f>'Vakolás és rabicolás'!G11</f>
        <v>0</v>
      </c>
      <c r="C17" s="21">
        <f>'Vakolás és rabicolás'!H11</f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</row>
    <row r="18" spans="1:56">
      <c r="A18" s="11" t="s">
        <v>49</v>
      </c>
      <c r="B18" s="21">
        <f>Szárazépítés!G4</f>
        <v>0</v>
      </c>
      <c r="C18" s="21">
        <f>Szárazépítés!H4</f>
        <v>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</row>
    <row r="19" spans="1:56" ht="31.5">
      <c r="A19" s="11" t="s">
        <v>56</v>
      </c>
      <c r="B19" s="21">
        <f>'Aljzatkészítés, hideg- és meleg'!G11</f>
        <v>0</v>
      </c>
      <c r="C19" s="21">
        <f>'Aljzatkészítés, hideg- és meleg'!H11</f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</row>
    <row r="20" spans="1:56">
      <c r="A20" s="11" t="s">
        <v>57</v>
      </c>
      <c r="B20" s="21">
        <f>Bádogozás!G9</f>
        <v>0</v>
      </c>
      <c r="C20" s="21">
        <f>Bádogozás!H9</f>
        <v>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</row>
    <row r="21" spans="1:56">
      <c r="A21" s="11" t="s">
        <v>58</v>
      </c>
      <c r="B21" s="21">
        <f>'Asztalosszerkezetek elhelyezése'!G15</f>
        <v>0</v>
      </c>
      <c r="C21" s="21">
        <f>'Asztalosszerkezetek elhelyezése'!H15</f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</row>
    <row r="22" spans="1:56">
      <c r="A22" s="11" t="s">
        <v>100</v>
      </c>
      <c r="B22" s="21">
        <f>Tetőfedés!G3</f>
        <v>0</v>
      </c>
      <c r="C22" s="21">
        <f>Tetőfedés!H3</f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</row>
    <row r="23" spans="1:56" ht="31.5">
      <c r="A23" s="11" t="s">
        <v>61</v>
      </c>
      <c r="B23" s="21">
        <f>'Felületképzés (festés, mázolás,'!G5</f>
        <v>0</v>
      </c>
      <c r="C23" s="21">
        <f>'Felületképzés (festés, mázolás,'!H5</f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</row>
    <row r="24" spans="1:56">
      <c r="A24" s="11" t="s">
        <v>64</v>
      </c>
      <c r="B24" s="21">
        <f>Szigetelés!G15</f>
        <v>0</v>
      </c>
      <c r="C24" s="21">
        <f>Szigetelés!H15</f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</row>
    <row r="25" spans="1:56">
      <c r="A25" s="11" t="s">
        <v>65</v>
      </c>
      <c r="B25" s="21">
        <f>Épületvillamos!G2</f>
        <v>0</v>
      </c>
      <c r="C25" s="21">
        <f>Épületvillamos!H2</f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</row>
    <row r="26" spans="1:56">
      <c r="A26" s="11" t="s">
        <v>80</v>
      </c>
      <c r="B26" s="21">
        <f>Épületgépészet!G2</f>
        <v>0</v>
      </c>
      <c r="C26" s="21">
        <f>Épületgépészet!H2</f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</row>
    <row r="27" spans="1:56" s="12" customFormat="1">
      <c r="A27" s="12" t="s">
        <v>66</v>
      </c>
      <c r="B27" s="22">
        <f>ROUND(SUM(B9:B26),0)</f>
        <v>0</v>
      </c>
      <c r="C27" s="22">
        <f>ROUND(SUM(C9:C26), 0)</f>
        <v>0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</row>
    <row r="29" spans="1:56" ht="26.25" customHeight="1"/>
    <row r="30" spans="1:56" ht="57.75" customHeight="1">
      <c r="A30" s="11" t="s">
        <v>112</v>
      </c>
    </row>
    <row r="32" spans="1:56">
      <c r="B32" s="43" t="s">
        <v>78</v>
      </c>
      <c r="C32" s="44"/>
    </row>
  </sheetData>
  <mergeCells count="2">
    <mergeCell ref="B32:C32"/>
    <mergeCell ref="A1:C1"/>
  </mergeCells>
  <pageMargins left="0.98425196850393704" right="0.98425196850393704" top="0.98425196850393704" bottom="0.98425196850393704" header="0.43307086614173229" footer="0.43307086614173229"/>
  <pageSetup paperSize="9" firstPageNumber="4294963191" orientation="portrait" useFirstPageNumber="1" r:id="rId1"/>
  <headerFooter>
    <oddHeader>&amp;C&amp;"Times New Roman,bold"&amp;12Munkanem összesítő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3"/>
  <sheetViews>
    <sheetView view="pageBreakPreview" zoomScale="154" zoomScaleSheetLayoutView="154" workbookViewId="0">
      <selection activeCell="I8" sqref="I8"/>
    </sheetView>
  </sheetViews>
  <sheetFormatPr defaultRowHeight="12.75"/>
  <cols>
    <col min="1" max="1" width="4.28515625" style="8" customWidth="1"/>
    <col min="2" max="2" width="36.7109375" style="1" customWidth="1"/>
    <col min="3" max="3" width="6.7109375" style="6" customWidth="1"/>
    <col min="4" max="4" width="6.7109375" style="1" customWidth="1"/>
    <col min="5" max="6" width="11.140625" style="24" customWidth="1"/>
    <col min="7" max="8" width="11" style="24" bestFit="1" customWidth="1"/>
    <col min="9" max="9" width="15.7109375" style="1" customWidth="1"/>
    <col min="10" max="16384" width="9.140625" style="1"/>
  </cols>
  <sheetData>
    <row r="1" spans="1:8" s="4" customFormat="1" ht="25.5">
      <c r="A1" s="7" t="s">
        <v>3</v>
      </c>
      <c r="B1" s="3" t="s">
        <v>4</v>
      </c>
      <c r="C1" s="5" t="s">
        <v>5</v>
      </c>
      <c r="D1" s="3" t="s">
        <v>6</v>
      </c>
      <c r="E1" s="23" t="s">
        <v>7</v>
      </c>
      <c r="F1" s="23" t="s">
        <v>8</v>
      </c>
      <c r="G1" s="23" t="s">
        <v>9</v>
      </c>
      <c r="H1" s="23" t="s">
        <v>10</v>
      </c>
    </row>
    <row r="2" spans="1:8" ht="27" customHeight="1">
      <c r="A2" s="8">
        <v>1</v>
      </c>
      <c r="B2" s="2" t="s">
        <v>118</v>
      </c>
      <c r="C2" s="6">
        <v>1</v>
      </c>
      <c r="D2" s="1" t="s">
        <v>15</v>
      </c>
      <c r="G2" s="24">
        <f>ROUND(C2*E2, 0)</f>
        <v>0</v>
      </c>
      <c r="H2" s="24">
        <f>C2*F2</f>
        <v>0</v>
      </c>
    </row>
    <row r="3" spans="1:8" s="9" customFormat="1">
      <c r="A3" s="7"/>
      <c r="B3" s="3" t="s">
        <v>19</v>
      </c>
      <c r="C3" s="5"/>
      <c r="D3" s="3"/>
      <c r="E3" s="23"/>
      <c r="F3" s="23"/>
      <c r="G3" s="23">
        <f>ROUND(SUM(G2:G2),0)</f>
        <v>0</v>
      </c>
      <c r="H3" s="23">
        <f>ROUND(SUM(H2:H2),0)</f>
        <v>0</v>
      </c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CE,Félkövér"&amp;10 Épületgépészet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13"/>
  <sheetViews>
    <sheetView view="pageBreakPreview" zoomScale="166" zoomScaleSheetLayoutView="166" workbookViewId="0">
      <selection activeCell="I7" sqref="I7:J7"/>
    </sheetView>
  </sheetViews>
  <sheetFormatPr defaultRowHeight="12.75"/>
  <cols>
    <col min="1" max="1" width="4.28515625" style="8" customWidth="1"/>
    <col min="2" max="2" width="36.7109375" style="1" customWidth="1"/>
    <col min="3" max="3" width="6.7109375" style="6" customWidth="1"/>
    <col min="4" max="4" width="6.7109375" style="1" customWidth="1"/>
    <col min="5" max="5" width="9.7109375" style="24" customWidth="1"/>
    <col min="6" max="6" width="9.42578125" style="24" customWidth="1"/>
    <col min="7" max="7" width="11" style="24" bestFit="1" customWidth="1"/>
    <col min="8" max="8" width="11.5703125" style="24" customWidth="1"/>
    <col min="9" max="9" width="15.7109375" style="1" customWidth="1"/>
    <col min="10" max="16384" width="9.140625" style="1"/>
  </cols>
  <sheetData>
    <row r="1" spans="1:8" s="4" customFormat="1" ht="25.5">
      <c r="A1" s="7" t="s">
        <v>3</v>
      </c>
      <c r="B1" s="3" t="s">
        <v>4</v>
      </c>
      <c r="C1" s="5" t="s">
        <v>5</v>
      </c>
      <c r="D1" s="3" t="s">
        <v>6</v>
      </c>
      <c r="E1" s="23" t="s">
        <v>7</v>
      </c>
      <c r="F1" s="23" t="s">
        <v>8</v>
      </c>
      <c r="G1" s="23" t="s">
        <v>9</v>
      </c>
      <c r="H1" s="23" t="s">
        <v>10</v>
      </c>
    </row>
    <row r="2" spans="1:8" ht="25.5">
      <c r="A2" s="8">
        <v>1</v>
      </c>
      <c r="B2" s="2" t="s">
        <v>12</v>
      </c>
      <c r="C2" s="6">
        <v>6</v>
      </c>
      <c r="D2" s="1" t="s">
        <v>11</v>
      </c>
    </row>
    <row r="4" spans="1:8" ht="38.25">
      <c r="A4" s="8">
        <v>2</v>
      </c>
      <c r="B4" s="2" t="s">
        <v>13</v>
      </c>
      <c r="C4" s="6">
        <v>6</v>
      </c>
      <c r="D4" s="1" t="s">
        <v>11</v>
      </c>
    </row>
    <row r="6" spans="1:8" ht="38.25">
      <c r="A6" s="8">
        <v>3</v>
      </c>
      <c r="B6" s="2" t="s">
        <v>14</v>
      </c>
      <c r="C6" s="6">
        <v>6</v>
      </c>
      <c r="D6" s="1" t="s">
        <v>11</v>
      </c>
    </row>
    <row r="8" spans="1:8" ht="25.5">
      <c r="A8" s="8">
        <v>4</v>
      </c>
      <c r="B8" s="2" t="s">
        <v>16</v>
      </c>
      <c r="C8" s="6">
        <v>1</v>
      </c>
      <c r="D8" s="1" t="s">
        <v>15</v>
      </c>
    </row>
    <row r="10" spans="1:8" ht="25.5">
      <c r="A10" s="8">
        <v>5</v>
      </c>
      <c r="B10" s="2" t="s">
        <v>17</v>
      </c>
      <c r="C10" s="6">
        <v>1</v>
      </c>
      <c r="D10" s="1" t="s">
        <v>15</v>
      </c>
    </row>
    <row r="12" spans="1:8">
      <c r="A12" s="8">
        <v>6</v>
      </c>
      <c r="B12" s="2" t="s">
        <v>18</v>
      </c>
      <c r="C12" s="6">
        <v>6</v>
      </c>
      <c r="D12" s="1" t="s">
        <v>15</v>
      </c>
      <c r="E12" s="24">
        <v>0</v>
      </c>
      <c r="G12" s="24">
        <f>ROUND(C12*E12, 0)</f>
        <v>0</v>
      </c>
      <c r="H12" s="24">
        <f>ROUND(C12*F12, 0)</f>
        <v>0</v>
      </c>
    </row>
    <row r="13" spans="1:8" s="9" customFormat="1">
      <c r="A13" s="7"/>
      <c r="B13" s="3" t="s">
        <v>19</v>
      </c>
      <c r="C13" s="5"/>
      <c r="D13" s="3"/>
      <c r="E13" s="23"/>
      <c r="F13" s="23"/>
      <c r="G13" s="23">
        <f>ROUND(SUM(G2:G12),0)</f>
        <v>0</v>
      </c>
      <c r="H13" s="23">
        <f>ROUND(SUM(H2:H12),0)</f>
        <v>0</v>
      </c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3"/>
  <sheetViews>
    <sheetView view="pageBreakPreview" zoomScale="166" zoomScaleSheetLayoutView="166" workbookViewId="0">
      <selection activeCell="C11" sqref="C11"/>
    </sheetView>
  </sheetViews>
  <sheetFormatPr defaultRowHeight="15"/>
  <cols>
    <col min="1" max="1" width="4.28515625" customWidth="1"/>
    <col min="2" max="2" width="36.7109375" customWidth="1"/>
    <col min="3" max="4" width="6.7109375" customWidth="1"/>
    <col min="5" max="5" width="8.140625" bestFit="1" customWidth="1"/>
    <col min="6" max="6" width="11" customWidth="1"/>
    <col min="7" max="7" width="11" bestFit="1" customWidth="1"/>
    <col min="8" max="8" width="10.85546875" customWidth="1"/>
  </cols>
  <sheetData>
    <row r="1" spans="1:8" ht="25.5">
      <c r="A1" s="7" t="s">
        <v>3</v>
      </c>
      <c r="B1" s="3" t="s">
        <v>4</v>
      </c>
      <c r="C1" s="5" t="s">
        <v>5</v>
      </c>
      <c r="D1" s="3" t="s">
        <v>6</v>
      </c>
      <c r="E1" s="23" t="s">
        <v>7</v>
      </c>
      <c r="F1" s="23" t="s">
        <v>8</v>
      </c>
      <c r="G1" s="23" t="s">
        <v>9</v>
      </c>
      <c r="H1" s="23" t="s">
        <v>10</v>
      </c>
    </row>
    <row r="2" spans="1:8">
      <c r="A2" s="8">
        <v>1</v>
      </c>
      <c r="B2" s="2" t="s">
        <v>84</v>
      </c>
      <c r="C2" s="6">
        <v>1</v>
      </c>
      <c r="D2" s="1" t="s">
        <v>15</v>
      </c>
      <c r="E2" s="24">
        <v>0</v>
      </c>
      <c r="F2" s="24"/>
      <c r="G2" s="24">
        <f>ROUND(C2*E2, 0)</f>
        <v>0</v>
      </c>
      <c r="H2" s="24">
        <f>ROUND(C2*F2, 0)</f>
        <v>0</v>
      </c>
    </row>
    <row r="3" spans="1:8">
      <c r="A3" s="7"/>
      <c r="B3" s="3" t="s">
        <v>19</v>
      </c>
      <c r="C3" s="5"/>
      <c r="D3" s="3"/>
      <c r="E3" s="23"/>
      <c r="F3" s="23"/>
      <c r="G3" s="23">
        <f>ROUND(SUM(G2:G2),0)</f>
        <v>0</v>
      </c>
      <c r="H3" s="23">
        <f>ROUND(SUM(H2:H2),0)</f>
        <v>0</v>
      </c>
    </row>
  </sheetData>
  <pageMargins left="0.7" right="0.7" top="0.75" bottom="0.75" header="0.3" footer="0.3"/>
  <pageSetup paperSize="9" scale="91" orientation="portrait" r:id="rId1"/>
  <headerFooter>
    <oddHeader>&amp;LBontás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7"/>
  <sheetViews>
    <sheetView view="pageBreakPreview" zoomScale="148" zoomScaleSheetLayoutView="148" workbookViewId="0">
      <selection activeCell="H7" sqref="H7"/>
    </sheetView>
  </sheetViews>
  <sheetFormatPr defaultRowHeight="12.75"/>
  <cols>
    <col min="1" max="1" width="4.28515625" style="8" customWidth="1"/>
    <col min="2" max="2" width="37.7109375" style="1" customWidth="1"/>
    <col min="3" max="3" width="6.7109375" style="6" customWidth="1"/>
    <col min="4" max="4" width="6.7109375" style="1" customWidth="1"/>
    <col min="5" max="6" width="8.140625" style="24" bestFit="1" customWidth="1"/>
    <col min="7" max="7" width="11" style="24" bestFit="1" customWidth="1"/>
    <col min="8" max="8" width="10.7109375" style="24" customWidth="1"/>
    <col min="9" max="9" width="15.7109375" style="1" customWidth="1"/>
    <col min="10" max="16384" width="9.140625" style="1"/>
  </cols>
  <sheetData>
    <row r="1" spans="1:8" s="4" customFormat="1" ht="25.5">
      <c r="A1" s="7" t="s">
        <v>3</v>
      </c>
      <c r="B1" s="3" t="s">
        <v>4</v>
      </c>
      <c r="C1" s="5" t="s">
        <v>5</v>
      </c>
      <c r="D1" s="3" t="s">
        <v>6</v>
      </c>
      <c r="E1" s="23" t="s">
        <v>7</v>
      </c>
      <c r="F1" s="23" t="s">
        <v>8</v>
      </c>
      <c r="G1" s="23" t="s">
        <v>9</v>
      </c>
      <c r="H1" s="23" t="s">
        <v>10</v>
      </c>
    </row>
    <row r="2" spans="1:8" ht="25.5">
      <c r="A2" s="8">
        <v>1</v>
      </c>
      <c r="B2" s="2" t="s">
        <v>22</v>
      </c>
      <c r="C2" s="6">
        <v>83.1</v>
      </c>
      <c r="D2" s="1" t="s">
        <v>21</v>
      </c>
    </row>
    <row r="4" spans="1:8" ht="51">
      <c r="A4" s="8">
        <v>2</v>
      </c>
      <c r="B4" s="2" t="s">
        <v>23</v>
      </c>
      <c r="C4" s="6">
        <v>5.6</v>
      </c>
      <c r="D4" s="1" t="s">
        <v>21</v>
      </c>
    </row>
    <row r="6" spans="1:8" ht="63.75">
      <c r="A6" s="8">
        <v>3</v>
      </c>
      <c r="B6" s="2" t="s">
        <v>24</v>
      </c>
      <c r="C6" s="6">
        <v>160</v>
      </c>
      <c r="D6" s="1" t="s">
        <v>21</v>
      </c>
    </row>
    <row r="7" spans="1:8" s="9" customFormat="1">
      <c r="A7" s="7"/>
      <c r="B7" s="3" t="s">
        <v>19</v>
      </c>
      <c r="C7" s="5"/>
      <c r="D7" s="3"/>
      <c r="E7" s="23"/>
      <c r="F7" s="23"/>
      <c r="G7" s="23">
        <f>ROUND(SUM(G2:G6),0)</f>
        <v>0</v>
      </c>
      <c r="H7" s="23">
        <f>ROUND(SUM(H2:H6),0)</f>
        <v>0</v>
      </c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Zsaluzás és állványozás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13"/>
  <sheetViews>
    <sheetView tabSelected="1" view="pageBreakPreview" zoomScale="136" zoomScaleSheetLayoutView="136" workbookViewId="0">
      <selection activeCell="F2" sqref="F2"/>
    </sheetView>
  </sheetViews>
  <sheetFormatPr defaultRowHeight="12.75"/>
  <cols>
    <col min="1" max="1" width="4.28515625" style="8" customWidth="1"/>
    <col min="2" max="2" width="36.7109375" style="1" customWidth="1"/>
    <col min="3" max="3" width="6.7109375" style="6" customWidth="1"/>
    <col min="4" max="4" width="6.7109375" style="1" customWidth="1"/>
    <col min="5" max="5" width="8.85546875" style="24" customWidth="1"/>
    <col min="6" max="6" width="8.140625" style="24" bestFit="1" customWidth="1"/>
    <col min="7" max="8" width="9.5703125" style="24" bestFit="1" customWidth="1"/>
    <col min="9" max="9" width="15.7109375" style="1" customWidth="1"/>
    <col min="10" max="16384" width="9.140625" style="1"/>
  </cols>
  <sheetData>
    <row r="1" spans="1:8" s="4" customFormat="1" ht="25.5">
      <c r="A1" s="7" t="s">
        <v>3</v>
      </c>
      <c r="B1" s="3" t="s">
        <v>4</v>
      </c>
      <c r="C1" s="5" t="s">
        <v>5</v>
      </c>
      <c r="D1" s="3" t="s">
        <v>6</v>
      </c>
      <c r="E1" s="23" t="s">
        <v>7</v>
      </c>
      <c r="F1" s="23" t="s">
        <v>8</v>
      </c>
      <c r="G1" s="23" t="s">
        <v>9</v>
      </c>
      <c r="H1" s="23" t="s">
        <v>10</v>
      </c>
    </row>
    <row r="2" spans="1:8" ht="51">
      <c r="A2" s="8">
        <v>1</v>
      </c>
      <c r="B2" s="2" t="s">
        <v>27</v>
      </c>
      <c r="C2" s="6">
        <v>50</v>
      </c>
      <c r="D2" s="1" t="s">
        <v>26</v>
      </c>
    </row>
    <row r="4" spans="1:8" ht="51">
      <c r="A4" s="8">
        <v>2</v>
      </c>
      <c r="B4" s="2" t="s">
        <v>28</v>
      </c>
      <c r="C4" s="6">
        <v>37.6</v>
      </c>
      <c r="D4" s="1" t="s">
        <v>26</v>
      </c>
    </row>
    <row r="6" spans="1:8" ht="38.25">
      <c r="A6" s="8">
        <v>3</v>
      </c>
      <c r="B6" s="2" t="s">
        <v>29</v>
      </c>
      <c r="C6" s="6">
        <v>165</v>
      </c>
      <c r="D6" s="1" t="s">
        <v>21</v>
      </c>
    </row>
    <row r="8" spans="1:8" ht="76.5">
      <c r="A8" s="8">
        <v>4</v>
      </c>
      <c r="B8" s="2" t="s">
        <v>30</v>
      </c>
      <c r="C8" s="6">
        <v>16.5</v>
      </c>
      <c r="D8" s="1" t="s">
        <v>26</v>
      </c>
    </row>
    <row r="10" spans="1:8" ht="38.25">
      <c r="A10" s="8">
        <v>5</v>
      </c>
      <c r="B10" s="2" t="s">
        <v>31</v>
      </c>
      <c r="C10" s="6">
        <v>5</v>
      </c>
      <c r="D10" s="1" t="s">
        <v>11</v>
      </c>
    </row>
    <row r="12" spans="1:8" ht="38.25">
      <c r="A12" s="8">
        <v>6</v>
      </c>
      <c r="B12" s="2" t="s">
        <v>32</v>
      </c>
      <c r="C12" s="6">
        <v>25</v>
      </c>
      <c r="D12" s="1" t="s">
        <v>26</v>
      </c>
    </row>
    <row r="13" spans="1:8" s="9" customFormat="1">
      <c r="A13" s="7"/>
      <c r="B13" s="3" t="s">
        <v>19</v>
      </c>
      <c r="C13" s="5"/>
      <c r="D13" s="3"/>
      <c r="E13" s="23"/>
      <c r="F13" s="23"/>
      <c r="G13" s="23">
        <f>ROUND(SUM(G2:G12),0)</f>
        <v>0</v>
      </c>
      <c r="H13" s="23">
        <f>ROUND(SUM(H2:H12),0)</f>
        <v>0</v>
      </c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H5"/>
  <sheetViews>
    <sheetView view="pageBreakPreview" zoomScale="160" zoomScaleSheetLayoutView="160" workbookViewId="0">
      <selection activeCell="I10" sqref="I10"/>
    </sheetView>
  </sheetViews>
  <sheetFormatPr defaultRowHeight="12.75"/>
  <cols>
    <col min="1" max="1" width="4.28515625" style="8" customWidth="1"/>
    <col min="2" max="2" width="36.7109375" style="1" customWidth="1"/>
    <col min="3" max="3" width="6.7109375" style="6" customWidth="1"/>
    <col min="4" max="4" width="6.7109375" style="1" customWidth="1"/>
    <col min="5" max="5" width="8.85546875" style="24" customWidth="1"/>
    <col min="6" max="6" width="8.140625" style="24" bestFit="1" customWidth="1"/>
    <col min="7" max="7" width="11.28515625" style="24" customWidth="1"/>
    <col min="8" max="8" width="9.5703125" style="24" bestFit="1" customWidth="1"/>
    <col min="9" max="9" width="15.7109375" style="1" customWidth="1"/>
    <col min="10" max="16384" width="9.140625" style="1"/>
  </cols>
  <sheetData>
    <row r="1" spans="1:8" s="4" customFormat="1" ht="25.5">
      <c r="A1" s="7" t="s">
        <v>3</v>
      </c>
      <c r="B1" s="3" t="s">
        <v>4</v>
      </c>
      <c r="C1" s="5" t="s">
        <v>5</v>
      </c>
      <c r="D1" s="3" t="s">
        <v>6</v>
      </c>
      <c r="E1" s="23" t="s">
        <v>7</v>
      </c>
      <c r="F1" s="23" t="s">
        <v>8</v>
      </c>
      <c r="G1" s="23" t="s">
        <v>9</v>
      </c>
      <c r="H1" s="23" t="s">
        <v>10</v>
      </c>
    </row>
    <row r="2" spans="1:8" ht="25.5">
      <c r="A2" s="8">
        <v>1</v>
      </c>
      <c r="B2" s="2" t="s">
        <v>34</v>
      </c>
      <c r="C2" s="6">
        <v>38.4</v>
      </c>
      <c r="D2" s="1" t="s">
        <v>26</v>
      </c>
    </row>
    <row r="4" spans="1:8">
      <c r="A4" s="8">
        <v>2</v>
      </c>
      <c r="B4" s="1" t="s">
        <v>81</v>
      </c>
      <c r="C4" s="6">
        <v>3.9</v>
      </c>
      <c r="D4" s="1" t="s">
        <v>82</v>
      </c>
    </row>
    <row r="5" spans="1:8" s="9" customFormat="1">
      <c r="A5" s="7"/>
      <c r="B5" s="3" t="s">
        <v>19</v>
      </c>
      <c r="C5" s="5"/>
      <c r="D5" s="3"/>
      <c r="E5" s="23"/>
      <c r="F5" s="23"/>
      <c r="G5" s="23">
        <f>ROUND(SUM(G2:G4),0)</f>
        <v>0</v>
      </c>
      <c r="H5" s="23">
        <f>ROUND(SUM(H2:H4),0)</f>
        <v>0</v>
      </c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Síkalapozás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H11"/>
  <sheetViews>
    <sheetView view="pageBreakPreview" zoomScale="136" zoomScaleSheetLayoutView="136" workbookViewId="0">
      <selection activeCell="M7" sqref="M7"/>
    </sheetView>
  </sheetViews>
  <sheetFormatPr defaultRowHeight="12.75"/>
  <cols>
    <col min="1" max="1" width="4.28515625" style="8" customWidth="1"/>
    <col min="2" max="2" width="36.7109375" style="1" customWidth="1"/>
    <col min="3" max="3" width="6.7109375" style="6" customWidth="1"/>
    <col min="4" max="4" width="6.7109375" style="1" customWidth="1"/>
    <col min="5" max="5" width="9.42578125" style="24" customWidth="1"/>
    <col min="6" max="6" width="8.5703125" style="24" customWidth="1"/>
    <col min="7" max="8" width="11" style="24" bestFit="1" customWidth="1"/>
    <col min="9" max="9" width="15.7109375" style="1" customWidth="1"/>
    <col min="10" max="16384" width="9.140625" style="1"/>
  </cols>
  <sheetData>
    <row r="1" spans="1:8" s="4" customFormat="1" ht="25.5">
      <c r="A1" s="7" t="s">
        <v>3</v>
      </c>
      <c r="B1" s="3" t="s">
        <v>4</v>
      </c>
      <c r="C1" s="5" t="s">
        <v>5</v>
      </c>
      <c r="D1" s="3" t="s">
        <v>6</v>
      </c>
      <c r="E1" s="23" t="s">
        <v>7</v>
      </c>
      <c r="F1" s="23" t="s">
        <v>8</v>
      </c>
      <c r="G1" s="23" t="s">
        <v>9</v>
      </c>
      <c r="H1" s="23" t="s">
        <v>10</v>
      </c>
    </row>
    <row r="2" spans="1:8" ht="38.25">
      <c r="A2" s="8">
        <v>1</v>
      </c>
      <c r="B2" s="2" t="s">
        <v>37</v>
      </c>
      <c r="C2" s="6">
        <v>3.4</v>
      </c>
      <c r="D2" s="1" t="s">
        <v>36</v>
      </c>
    </row>
    <row r="4" spans="1:8" ht="38.25">
      <c r="A4" s="8">
        <v>2</v>
      </c>
      <c r="B4" s="2" t="s">
        <v>38</v>
      </c>
      <c r="C4" s="6">
        <v>1.5</v>
      </c>
      <c r="D4" s="1" t="s">
        <v>26</v>
      </c>
    </row>
    <row r="6" spans="1:8" ht="38.25">
      <c r="A6" s="8">
        <v>3</v>
      </c>
      <c r="B6" s="2" t="s">
        <v>39</v>
      </c>
      <c r="C6" s="6">
        <v>11.2</v>
      </c>
      <c r="D6" s="1" t="s">
        <v>26</v>
      </c>
    </row>
    <row r="8" spans="1:8" ht="25.5">
      <c r="A8" s="8">
        <v>4</v>
      </c>
      <c r="B8" s="2" t="s">
        <v>107</v>
      </c>
      <c r="C8" s="6">
        <v>13.1</v>
      </c>
      <c r="D8" s="1" t="s">
        <v>26</v>
      </c>
    </row>
    <row r="10" spans="1:8" ht="25.5">
      <c r="A10" s="8">
        <v>5</v>
      </c>
      <c r="B10" s="2" t="s">
        <v>108</v>
      </c>
      <c r="C10" s="6">
        <v>13.5</v>
      </c>
      <c r="D10" s="1" t="s">
        <v>26</v>
      </c>
    </row>
    <row r="11" spans="1:8" s="9" customFormat="1">
      <c r="A11" s="7"/>
      <c r="B11" s="3" t="s">
        <v>19</v>
      </c>
      <c r="C11" s="5"/>
      <c r="D11" s="3"/>
      <c r="E11" s="23"/>
      <c r="F11" s="23"/>
      <c r="G11" s="23">
        <f>ROUND(SUM(G2:G10),0)</f>
        <v>0</v>
      </c>
      <c r="H11" s="23">
        <f>ROUND(SUM(H2:H10),0)</f>
        <v>0</v>
      </c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Helyszíni beton és vasbeton munkák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3"/>
  <sheetViews>
    <sheetView view="pageBreakPreview" zoomScale="160" zoomScaleSheetLayoutView="160" workbookViewId="0">
      <selection activeCell="I11" sqref="I11"/>
    </sheetView>
  </sheetViews>
  <sheetFormatPr defaultRowHeight="12.75"/>
  <cols>
    <col min="1" max="1" width="4.28515625" style="8" customWidth="1"/>
    <col min="2" max="2" width="36.7109375" style="1" customWidth="1"/>
    <col min="3" max="3" width="6.7109375" style="6" customWidth="1"/>
    <col min="4" max="4" width="6.7109375" style="1" customWidth="1"/>
    <col min="5" max="6" width="8.140625" style="24" bestFit="1" customWidth="1"/>
    <col min="7" max="7" width="9.5703125" style="24" bestFit="1" customWidth="1"/>
    <col min="8" max="8" width="9.28515625" style="24" customWidth="1"/>
    <col min="9" max="9" width="15.7109375" style="1" customWidth="1"/>
    <col min="10" max="16384" width="9.140625" style="1"/>
  </cols>
  <sheetData>
    <row r="1" spans="1:8" s="4" customFormat="1" ht="25.5">
      <c r="A1" s="7" t="s">
        <v>3</v>
      </c>
      <c r="B1" s="3" t="s">
        <v>4</v>
      </c>
      <c r="C1" s="5" t="s">
        <v>5</v>
      </c>
      <c r="D1" s="3" t="s">
        <v>6</v>
      </c>
      <c r="E1" s="23" t="s">
        <v>7</v>
      </c>
      <c r="F1" s="23" t="s">
        <v>8</v>
      </c>
      <c r="G1" s="23" t="s">
        <v>9</v>
      </c>
      <c r="H1" s="23" t="s">
        <v>10</v>
      </c>
    </row>
    <row r="2" spans="1:8" ht="63.75">
      <c r="A2" s="8">
        <v>1</v>
      </c>
      <c r="B2" s="2" t="s">
        <v>83</v>
      </c>
      <c r="C2" s="6">
        <v>20</v>
      </c>
      <c r="D2" s="1" t="s">
        <v>11</v>
      </c>
    </row>
    <row r="3" spans="1:8" s="9" customFormat="1">
      <c r="A3" s="7"/>
      <c r="B3" s="3" t="s">
        <v>19</v>
      </c>
      <c r="C3" s="5"/>
      <c r="D3" s="3"/>
      <c r="E3" s="23"/>
      <c r="F3" s="23"/>
      <c r="G3" s="23">
        <f>ROUND(SUM(G2:G2),0)</f>
        <v>0</v>
      </c>
      <c r="H3" s="23">
        <f>ROUND(SUM(H2:H2),0)</f>
        <v>0</v>
      </c>
    </row>
  </sheetData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Előregyártott épületszerkezeti elem elhelyezése és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</vt:i4>
      </vt:variant>
    </vt:vector>
  </HeadingPairs>
  <TitlesOfParts>
    <vt:vector size="21" baseType="lpstr">
      <vt:lpstr>Záradék</vt:lpstr>
      <vt:lpstr>Összesítő</vt:lpstr>
      <vt:lpstr>Felvonulási létesítmények</vt:lpstr>
      <vt:lpstr>Bontás</vt:lpstr>
      <vt:lpstr>Zsaluzás és állványozás</vt:lpstr>
      <vt:lpstr>Irtás, föld- és sziklamunka</vt:lpstr>
      <vt:lpstr>Síkalapozás</vt:lpstr>
      <vt:lpstr>Helyszíni beton és vasbeton mun</vt:lpstr>
      <vt:lpstr>Előregyártott épületszerkezeti </vt:lpstr>
      <vt:lpstr>Falazás és egyéb kőműves munkák</vt:lpstr>
      <vt:lpstr>Vakolás és rabicolás</vt:lpstr>
      <vt:lpstr>Szárazépítés</vt:lpstr>
      <vt:lpstr>Aljzatkészítés, hideg- és meleg</vt:lpstr>
      <vt:lpstr>Bádogozás</vt:lpstr>
      <vt:lpstr>Asztalosszerkezetek elhelyezése</vt:lpstr>
      <vt:lpstr>Tetőfedés</vt:lpstr>
      <vt:lpstr>Felületképzés (festés, mázolás,</vt:lpstr>
      <vt:lpstr>Szigetelés</vt:lpstr>
      <vt:lpstr>Épületvillamos</vt:lpstr>
      <vt:lpstr>Épületgépészet</vt:lpstr>
      <vt:lpstr>Összesítő!Nyomtatási_terület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2017-01-17T08:41:59Z</cp:lastPrinted>
  <dcterms:created xsi:type="dcterms:W3CDTF">2015-11-03T22:48:48Z</dcterms:created>
  <dcterms:modified xsi:type="dcterms:W3CDTF">2017-06-26T08:30:55Z</dcterms:modified>
</cp:coreProperties>
</file>